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73" firstSheet="8" activeTab="8"/>
  </bookViews>
  <sheets>
    <sheet name="аренда" sheetId="1" r:id="rId1"/>
    <sheet name="инвентарь" sheetId="2" r:id="rId2"/>
    <sheet name="текущий ремонт" sheetId="3" r:id="rId3"/>
    <sheet name="пожарка" sheetId="4" r:id="rId4"/>
    <sheet name="антитеррор" sheetId="5" r:id="rId5"/>
    <sheet name="энергосбережение" sheetId="6" r:id="rId6"/>
    <sheet name="спортмероприятия" sheetId="7" r:id="rId7"/>
    <sheet name="Кап ремонт" sheetId="8" r:id="rId8"/>
    <sheet name="Лист1" sheetId="9" r:id="rId9"/>
  </sheets>
  <definedNames>
    <definedName name="_xlnm.Print_Area" localSheetId="4">'антитеррор'!$A$1:$AB$29</definedName>
    <definedName name="_xlnm.Print_Area" localSheetId="3">'пожарка'!$A$1:$AB$36</definedName>
    <definedName name="_xlnm.Print_Area" localSheetId="6">'спортмероприятия'!$A$1:$U$550</definedName>
    <definedName name="_xlnm.Print_Area" localSheetId="2">'текущий ремонт'!$A$1:$AA$38</definedName>
    <definedName name="_xlnm.Print_Area" localSheetId="5">'энергосбережение'!$A$1:$AF$36</definedName>
  </definedNames>
  <calcPr fullCalcOnLoad="1"/>
</workbook>
</file>

<file path=xl/sharedStrings.xml><?xml version="1.0" encoding="utf-8"?>
<sst xmlns="http://schemas.openxmlformats.org/spreadsheetml/2006/main" count="2355" uniqueCount="1108">
  <si>
    <t>Приложение № 1</t>
  </si>
  <si>
    <t>Приобретение спортивного и хозяйственного инвентаря, оборудования, оргтехники, автотранспортных средств, прочих основных средств, мягкого инвентаря и экипировки на 20__год</t>
  </si>
  <si>
    <t>№</t>
  </si>
  <si>
    <t>наименование изделия</t>
  </si>
  <si>
    <t>ед. измерения</t>
  </si>
  <si>
    <t>полагается по норме</t>
  </si>
  <si>
    <t xml:space="preserve">имеется в наличии </t>
  </si>
  <si>
    <t>потребность</t>
  </si>
  <si>
    <t>обоснование (спортсмены, мероприятия)</t>
  </si>
  <si>
    <t xml:space="preserve">количество </t>
  </si>
  <si>
    <t>цена руб</t>
  </si>
  <si>
    <t>сумма руб.</t>
  </si>
  <si>
    <t xml:space="preserve">  2019, 2020,2021 год (на каждый год табличка)</t>
  </si>
  <si>
    <t>Вид спорта</t>
  </si>
  <si>
    <t xml:space="preserve">Спортивный и хозяйственный инвентарь, оборудование, оргтехника, автотранспортсредств, прочие основные средства (ст. 310) </t>
  </si>
  <si>
    <t>Ковер борцовский  12х12 м</t>
  </si>
  <si>
    <t>Весы до 200 кг</t>
  </si>
  <si>
    <t>ИТОГО:</t>
  </si>
  <si>
    <t>Мягкий инвентарь и экипировка (ст. 340)</t>
  </si>
  <si>
    <t>ВСЕГО по виду спорту</t>
  </si>
  <si>
    <t>ВСЕГО по виду спорта</t>
  </si>
  <si>
    <t xml:space="preserve">Итого: </t>
  </si>
  <si>
    <t>ст.</t>
  </si>
  <si>
    <t>Всего:</t>
  </si>
  <si>
    <t>Руководитель</t>
  </si>
  <si>
    <t>Главный бухгалтер</t>
  </si>
  <si>
    <t>приложение № 7</t>
  </si>
  <si>
    <t>Текущий ремонт</t>
  </si>
  <si>
    <t>№ п/п</t>
  </si>
  <si>
    <t>Наименование объекта</t>
  </si>
  <si>
    <t>Наименование работ</t>
  </si>
  <si>
    <t>Стоимость</t>
  </si>
  <si>
    <t>Обоснование</t>
  </si>
  <si>
    <t>2019, 2020, 2021 год (на каждый год табличка)</t>
  </si>
  <si>
    <t>1.</t>
  </si>
  <si>
    <t>2.</t>
  </si>
  <si>
    <t>3.</t>
  </si>
  <si>
    <t>приложение № 4</t>
  </si>
  <si>
    <t>Организация и проведение комплекса мероприятий, направленных на поддержание и улучшение системы обеспечения пожарной безопасности</t>
  </si>
  <si>
    <t>Наименование работ, товара, услуг</t>
  </si>
  <si>
    <t xml:space="preserve">ед. измерения </t>
  </si>
  <si>
    <t>приложение № 2</t>
  </si>
  <si>
    <t>Потребность на финансирование и реализацию комплекса антитеррористических мероприятий на 20__ год</t>
  </si>
  <si>
    <t xml:space="preserve"> 2019, 2020, 2021 год (на каждый год табличка)</t>
  </si>
  <si>
    <t>приложение № 3</t>
  </si>
  <si>
    <r>
      <t xml:space="preserve">Проведение мероприятий по реализации государственной программы Ростовской области "Энергоэффективность и развитие энергетики на </t>
    </r>
    <r>
      <rPr>
        <b/>
        <sz val="13"/>
        <color indexed="8"/>
        <rFont val="Times New Roman"/>
        <family val="1"/>
      </rPr>
      <t>20__ год</t>
    </r>
  </si>
  <si>
    <t>Наименование мероприятия</t>
  </si>
  <si>
    <t>наименование товара, работ</t>
  </si>
  <si>
    <t>Приобретение, оплата выпол-нения необходи-мых проект-ных работ, предшествую­щих установке, и установка/заме-на приборов учета потребля-емых энерго-ресурсов</t>
  </si>
  <si>
    <t>Замена ламп накаливания и других неэффективных элементов систем освеще-ния, в том числе светильников, на энергосбе-регающие (в том числе не менее 30 про-центов от объема на основе свето-диодов)</t>
  </si>
  <si>
    <t>итого:</t>
  </si>
  <si>
    <t xml:space="preserve"> Отделение "Бокс" </t>
  </si>
  <si>
    <t>Сроки проведения</t>
  </si>
  <si>
    <t>Место проведения</t>
  </si>
  <si>
    <t>Кол-во дней</t>
  </si>
  <si>
    <t>Кол-во участников</t>
  </si>
  <si>
    <t>Сумма (руб)</t>
  </si>
  <si>
    <t>спортсменов</t>
  </si>
  <si>
    <t>тренеров</t>
  </si>
  <si>
    <t>всего</t>
  </si>
  <si>
    <t xml:space="preserve">Первенство Ростовской области по боксу среди юношей 2003-2004 г.р. </t>
  </si>
  <si>
    <t>5-9.01</t>
  </si>
  <si>
    <t>г. Ростов-на-Дону</t>
  </si>
  <si>
    <r>
      <t>Первенство ЮФО России  по боксу среди юношей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15-16 лет</t>
    </r>
  </si>
  <si>
    <t>28.01-02.02</t>
  </si>
  <si>
    <t>г. Анапа                 п. Витязево</t>
  </si>
  <si>
    <t>Первенство Ростовской области по боксу среди юношей (13-14 лет) 2005-2006 г.р.</t>
  </si>
  <si>
    <t xml:space="preserve">12-17.03           </t>
  </si>
  <si>
    <t>г. Сальск</t>
  </si>
  <si>
    <t>4.</t>
  </si>
  <si>
    <t>Открытый областной турнир по боксу на призы Отличника ФК и С В.С. Аллавердяна среди юношей 13-14 лет</t>
  </si>
  <si>
    <t xml:space="preserve">12-14.04              </t>
  </si>
  <si>
    <t>5.</t>
  </si>
  <si>
    <t>Первенство ЮФО по боксу среди юношей 2005-2006 г.р.</t>
  </si>
  <si>
    <t>23-28.04</t>
  </si>
  <si>
    <t>6.</t>
  </si>
  <si>
    <t xml:space="preserve">Открытое первенство МБУ ДОЮДЮЦ "Боевые перчатки" среди юношей 2003-2004 г.р. </t>
  </si>
  <si>
    <t>23-26.05</t>
  </si>
  <si>
    <t>7.</t>
  </si>
  <si>
    <t>Всероссийские соревнования по боксу (переходная Россия) среди юношей 2003-2004 г.р.; 2005-2006 г.р.</t>
  </si>
  <si>
    <t xml:space="preserve">по назначению   </t>
  </si>
  <si>
    <t xml:space="preserve">по назначению </t>
  </si>
  <si>
    <t>8.</t>
  </si>
  <si>
    <t>Областной турнир по боксу Таганрогского казачьего округа</t>
  </si>
  <si>
    <t xml:space="preserve">октябрь        </t>
  </si>
  <si>
    <t>п. Золотая Коса</t>
  </si>
  <si>
    <t>9.</t>
  </si>
  <si>
    <t>Открытый областной турнир по боксу посвященный дню полиции</t>
  </si>
  <si>
    <t xml:space="preserve">ноябрь         </t>
  </si>
  <si>
    <t>10.</t>
  </si>
  <si>
    <t>Открытый областной турнир по боксу памяти тренера Д. Жилякова среди юношей 15-16 лет и юниоров 17-18 лет</t>
  </si>
  <si>
    <t>г. Красный Сулин</t>
  </si>
  <si>
    <t>11.</t>
  </si>
  <si>
    <t>Командирование на ТМ и соревнования по вызовам ФГБУ "ЦСП СКР", ФГБУ "ФСПСР", всероссийской и областной федерации бокса</t>
  </si>
  <si>
    <t>по вызову</t>
  </si>
  <si>
    <t>ИТОГО по отделению:</t>
  </si>
  <si>
    <t xml:space="preserve"> Отделение "Велоспорт" </t>
  </si>
  <si>
    <t>Тренировочное мероприятие по подготовке к IX  летней Спартакиаде учащихся России  по велоспорту-шоссе среди юношей 2003-2004 г.р., к всероссийским соревнованиям (2003-2004, 2005-2006 г.р.) и первенству России (2003-2004 г.р.)</t>
  </si>
  <si>
    <t>17.02-2.03</t>
  </si>
  <si>
    <t>г. Сочи           (Адлер)</t>
  </si>
  <si>
    <t>Тренировочное мероприятие по подготовке к  IX  летней Спартакиаде учащихся России по велоспорту-шоссе среди юношей 2003-2004 г.р., к всероссийским соревнованиям (2003-2004, 2005-2006 г.р.) и первенству России (2003-2004 г.р.)</t>
  </si>
  <si>
    <t xml:space="preserve"> 2-15.03            </t>
  </si>
  <si>
    <t>г. Сочи</t>
  </si>
  <si>
    <t>Тренировочное мероприятие  по подготовке к IX  летней Спартакиаде учащихся России по велоспорту-шоссе среди юношей 2003-2004 г.р., к всероссийским соревнованиям (2003-2004, 2005-2006 г.р.) и первенству России (2003-2004 г.р.)</t>
  </si>
  <si>
    <t xml:space="preserve"> 23.03-4.04        </t>
  </si>
  <si>
    <t>г. Анапа</t>
  </si>
  <si>
    <t xml:space="preserve">Всероссийские соревнования по велоспорту-шоссе среди юношей 2003-2004 г.р. </t>
  </si>
  <si>
    <t>5-9.04</t>
  </si>
  <si>
    <t>Тренировочное мероприятие по подготовке к  IX  летней Спартакиаде учащихся России по велоспорту-шоссе среди юношей 2003-2004 г.р.</t>
  </si>
  <si>
    <t>10-15.04</t>
  </si>
  <si>
    <t>Первенство Ростовской области и областные соревнования на приз "Открытие сезона" по велоспорту-шоссе</t>
  </si>
  <si>
    <t>12-14.04</t>
  </si>
  <si>
    <t>г. Ростов-на-Дону        г. Азов</t>
  </si>
  <si>
    <t>Первенство Ростовской области и областные соревнования на приз "Открытие сезона" по велоспорту на шоссе по трековой программе</t>
  </si>
  <si>
    <t>19-21.04</t>
  </si>
  <si>
    <t>Всероссийские соревнования по велоспорту-шоссе среди юношей 2003-2004 г.р.</t>
  </si>
  <si>
    <t xml:space="preserve">19-24.04 </t>
  </si>
  <si>
    <t>г. Майкоп</t>
  </si>
  <si>
    <t>II этап IX летней Спартакиады учащихся России (Первенство ЮФО и СКФО)</t>
  </si>
  <si>
    <t>11-15.05</t>
  </si>
  <si>
    <t>г.Ростов-на-Дону</t>
  </si>
  <si>
    <t>Тренировочное мероприятие  по подготовке к IX  летней Спартакиаде учащихся России по велоспорту-трек</t>
  </si>
  <si>
    <t>16-19.05</t>
  </si>
  <si>
    <t>г. Тула</t>
  </si>
  <si>
    <t xml:space="preserve">Первенство России и всероссийские соревнования по велоспорту-трек </t>
  </si>
  <si>
    <t>20-24.05</t>
  </si>
  <si>
    <t>Тула</t>
  </si>
  <si>
    <t>12.</t>
  </si>
  <si>
    <t xml:space="preserve">Всероссийские соревнования по велоспорту на шоссе  </t>
  </si>
  <si>
    <t>20.06-2.07</t>
  </si>
  <si>
    <t>г. Уфа</t>
  </si>
  <si>
    <t>13.</t>
  </si>
  <si>
    <t>Первенство Ростовской области и областные соревнования по велоспорту на шоссе</t>
  </si>
  <si>
    <t xml:space="preserve">   4-8.07        </t>
  </si>
  <si>
    <t>г. Семикаракорск</t>
  </si>
  <si>
    <t>14.</t>
  </si>
  <si>
    <t>Всероссийские соревнования по велоспорту на шоссе среди юношей 2003-2004 г.р.</t>
  </si>
  <si>
    <t xml:space="preserve"> 23-28.07        </t>
  </si>
  <si>
    <t>г. Орёл</t>
  </si>
  <si>
    <t>15.</t>
  </si>
  <si>
    <t xml:space="preserve">Тренировочное мероприятие по велоспорту на треке по подготовке к финалу IX  летней Спартакиаде учащихся России </t>
  </si>
  <si>
    <t>5-11.07</t>
  </si>
  <si>
    <t>г. Санкт-Петербург</t>
  </si>
  <si>
    <t>16.</t>
  </si>
  <si>
    <t xml:space="preserve">Финал IX летней Спартакиады учащихся России по велоспорту на треке </t>
  </si>
  <si>
    <t>11-16.07</t>
  </si>
  <si>
    <t>сп.</t>
  </si>
  <si>
    <t>17.</t>
  </si>
  <si>
    <t>Финал IX летней Спартакиады учащихся России по велоспорту- шоссе</t>
  </si>
  <si>
    <t>2-8.08</t>
  </si>
  <si>
    <t>г. Саранск</t>
  </si>
  <si>
    <t>18.</t>
  </si>
  <si>
    <t xml:space="preserve">Открытое первенство Ростовской области в гонке-критериум и областные соревнования по велоспорту памяти А.А. Араканцева </t>
  </si>
  <si>
    <t>1-4.08</t>
  </si>
  <si>
    <t>г.Семикаракорск</t>
  </si>
  <si>
    <t>19.</t>
  </si>
  <si>
    <t>Многодневная гонка по велоспорту-шоссе среди юношей 2003-2004 г.р.</t>
  </si>
  <si>
    <t xml:space="preserve">сентябрь   </t>
  </si>
  <si>
    <t>ст. Брюховецкая</t>
  </si>
  <si>
    <t>20.</t>
  </si>
  <si>
    <t>Первенство России по велоспорту-шоссе групповая гонка  среди юношей 2003-2004 г.р.</t>
  </si>
  <si>
    <t>21.</t>
  </si>
  <si>
    <t>Командирование на ТМ и соревнования по вызовам ФГБУ "ЦСП СКР", ФГБУ "ФСПСР", всероссийской и областной федерации велоспорта</t>
  </si>
  <si>
    <t xml:space="preserve">          Отделение "Гребной спорт"</t>
  </si>
  <si>
    <r>
      <t xml:space="preserve">Кубок Ростовской области и областные соревнования по гребному спорту среди юношей и девушек до 19 лет, до 15 лет </t>
    </r>
    <r>
      <rPr>
        <sz val="12"/>
        <color indexed="10"/>
        <rFont val="Times New Roman"/>
        <family val="1"/>
      </rPr>
      <t>удалить</t>
    </r>
  </si>
  <si>
    <t xml:space="preserve">июль            </t>
  </si>
  <si>
    <r>
      <t>Первенство Ростовской области по гребному спорту среди юношей и девушек до</t>
    </r>
    <r>
      <rPr>
        <sz val="11"/>
        <color indexed="8"/>
        <rFont val="Times New Roman"/>
        <family val="1"/>
      </rPr>
      <t xml:space="preserve"> 17 лет</t>
    </r>
  </si>
  <si>
    <t xml:space="preserve">август        </t>
  </si>
  <si>
    <t>Тренировочное мероприятие по гребному спорту по подготовке к всероссийским соревнованиям по гребному спорту среди юношей и девушек до 19  лет, до 17 лет, до 15 лет</t>
  </si>
  <si>
    <t xml:space="preserve">октябрь    </t>
  </si>
  <si>
    <t>г. Белая Калитва</t>
  </si>
  <si>
    <t>Кубок Ростовской области и областные соревнования по гребле - индор</t>
  </si>
  <si>
    <t xml:space="preserve">декабрь        </t>
  </si>
  <si>
    <t>Командирование на ТМ и соревнования по вызовам ФГБУ "ЦСП СКР", ФГБУ "ФЦПСР", всероссийской и областной федерации гребного спорта</t>
  </si>
  <si>
    <t xml:space="preserve"> Отделение "Гребля на байдарках и каноэ" </t>
  </si>
  <si>
    <t xml:space="preserve">Тренировочное мероприятия по гребле на байдарках и каноэ к IX летней Спартакиаде учащихся России  среди юношей и девушек 2001-2002 г.р., 2003-2004 г.р.. </t>
  </si>
  <si>
    <t>15-28.03</t>
  </si>
  <si>
    <t>г. Краснодар</t>
  </si>
  <si>
    <t xml:space="preserve">Тренировочное мероприятие по гребле на байдарках и каноэ по подготовке к  первенству России и  всероссийским соревнованиям </t>
  </si>
  <si>
    <r>
      <t xml:space="preserve">Спортивные Игры Дона по программе IX летней Спартакиады учащихся России  </t>
    </r>
    <r>
      <rPr>
        <sz val="11"/>
        <color indexed="8"/>
        <rFont val="Times New Roman"/>
        <family val="1"/>
      </rPr>
      <t>(юноши, девушки до 17 лет)</t>
    </r>
  </si>
  <si>
    <t>17-19.05</t>
  </si>
  <si>
    <t xml:space="preserve">Первенство Ростовской области по гребле на байдарках и каноэ (17-16 лет, 15-14 лет) отбор на  IX летнюю Спартакиаду учащихся России </t>
  </si>
  <si>
    <t>28-30.06</t>
  </si>
  <si>
    <t>Чемпионат Ростовской области среди мужчин и женщин и первенство Ростовской области по гребле на байдарках и каноэ среди юниоров и юниорок до 19 лет</t>
  </si>
  <si>
    <t>12-16.07</t>
  </si>
  <si>
    <t xml:space="preserve">Открытое первенство Ростовской области по гребле на байдарках и каноэ памяти Героя Советского Союза Быкова Б.И. </t>
  </si>
  <si>
    <t>5-8.07</t>
  </si>
  <si>
    <t>Первенство России  по гребле на байдарках и каноэ (15-16 лет) и всероссийские соревнования  (13-14 лет)</t>
  </si>
  <si>
    <t>28.07-5.08</t>
  </si>
  <si>
    <t>г. Энгельс</t>
  </si>
  <si>
    <t>Областные соревнования по гребле на байдарках и каноэ на призы ЗТР и ЗМС Тищенко А.П. среди юношей и девушек 2003-2004 г.р., 2005 г.р. и младше</t>
  </si>
  <si>
    <t>август</t>
  </si>
  <si>
    <t>г. Таганрог</t>
  </si>
  <si>
    <t>Кубок Ростовской области среди мужчин и женщин и первенство Ростовской области среди юниоров и юниорок до 19 лет на дистанции 2000 м по гребле на байдарках и каноэ</t>
  </si>
  <si>
    <t>октябрь</t>
  </si>
  <si>
    <t>Командирование на ТМ и соревнования по вызовам ФГБУ "ЦСП СКР", ФГБУ "ФСПСР", всероссийской и областных федераций гребли на байдарках и каноэ</t>
  </si>
  <si>
    <t xml:space="preserve"> Отделение "Парусный спорт" </t>
  </si>
  <si>
    <t>Всероссийские соревнования по парусному спорту  "Зимние старты". Подготовка к IX летней Спартакиаде учащихся России класс яхт "Лазер 4.7",  "Лазер-радиал", "Техно",  "29-й", "420"</t>
  </si>
  <si>
    <t>3-12.01</t>
  </si>
  <si>
    <r>
      <t xml:space="preserve">Всероссийские соревнования по парусному спорту </t>
    </r>
    <r>
      <rPr>
        <sz val="11"/>
        <color indexed="8"/>
        <rFont val="Times New Roman"/>
        <family val="1"/>
      </rPr>
      <t>"Зимние старты"</t>
    </r>
  </si>
  <si>
    <t>Тренировочные мероприятия по подготовке к  IX летней Спартакиаде учащихся России  по парусному спорту   класс яхт "29-er", "Накра"</t>
  </si>
  <si>
    <t xml:space="preserve">3-12.01      </t>
  </si>
  <si>
    <t>Тренировочные мероприятия по парусному спорту по подготовке  к Всероссийским соревнованиям класс яхт "29-er", "Накра"</t>
  </si>
  <si>
    <t xml:space="preserve">Тренировочные мероприятия по парусному спорту в составе сборной команды России класс яхт "Накра 15" </t>
  </si>
  <si>
    <t>21.01-5.02</t>
  </si>
  <si>
    <t>Тренировочные мероприятия по парусному спорту в составе сборной команды России класс яхт "Накра 15" по вызову ВФПС</t>
  </si>
  <si>
    <t>Тренировочные мероприятия по подготовке к  IX летней Спартакиаде учащихся России  по парусному спорту   класс яхт "Оптимист"</t>
  </si>
  <si>
    <t xml:space="preserve">1-10.02    </t>
  </si>
  <si>
    <t xml:space="preserve">Тренировочные мероприятия по подготовке к всероссийским соревнованиям "На призы Командующего ЧФ РФ" по парусному спорту </t>
  </si>
  <si>
    <t xml:space="preserve">1-10.02   </t>
  </si>
  <si>
    <r>
      <t xml:space="preserve">Тренировочные мероприятия к всероссийским соревнованиям  "Зимняя  ривьера",  по подготовке к  IX летней Спартакиаде учащихся России по парусному спорту  класс яхт  </t>
    </r>
    <r>
      <rPr>
        <b/>
        <sz val="11"/>
        <color indexed="8"/>
        <rFont val="Times New Roman"/>
        <family val="1"/>
      </rPr>
      <t>"Лазер 4.7",  "Лазер-радиал", "29-й", "420", "Техно", "Накра 15"</t>
    </r>
  </si>
  <si>
    <t xml:space="preserve"> 16-21.02          </t>
  </si>
  <si>
    <r>
      <t xml:space="preserve">Тренировочные мероприятия к всероссийским соревнованиям  "Зимняя  ривьера" по парусному спорту  класс яхт  </t>
    </r>
    <r>
      <rPr>
        <sz val="11"/>
        <color indexed="8"/>
        <rFont val="Times New Roman"/>
        <family val="1"/>
      </rPr>
      <t>"Лазер 4.7",  "Лазер-радиал", "29-й", "420", "Техно", "Накра 15"</t>
    </r>
  </si>
  <si>
    <t xml:space="preserve">Всероссийские  соревнования "Зимняя Ривьера" по парусному спорту. 1 этап Кубка России в олимпийских классах яхт </t>
  </si>
  <si>
    <t xml:space="preserve"> 22-28.02          </t>
  </si>
  <si>
    <t xml:space="preserve">22-28.02          </t>
  </si>
  <si>
    <t>Тренировочное мероприятие по парусному спорту по вызову ВФПС</t>
  </si>
  <si>
    <t>14-24.03</t>
  </si>
  <si>
    <t>Тренировочные мероприятия по подготовке к  IX летней Спартакиаде учащихся России по парусному спорту класс  яхт "Оптимист"</t>
  </si>
  <si>
    <t xml:space="preserve">21-24.03  </t>
  </si>
  <si>
    <t>г. Севастополь</t>
  </si>
  <si>
    <t>Тренировочное мероприятие  по подготовке к  всероссийским соревнованиям "На призы Командующего  ЧФ РФ" по парусному спорту класс яхт "Оптимист"</t>
  </si>
  <si>
    <t xml:space="preserve">21-24.03              </t>
  </si>
  <si>
    <t>Всероссийские соревнования  "На призы Командующего ЧФ РФ" по парусному спорту класс яхт "Оптимист"</t>
  </si>
  <si>
    <t xml:space="preserve">25-31.03        </t>
  </si>
  <si>
    <t>Тренировочное мероприятие  по подготовке к всероссийским соревнованиям по парусному спорту "Сочинская регата".  Подготовка к IX летней Спартакиаде учащихся России  по парусному спорту  класс яхт "Лазер 4.7",  "Лазер-радиал", "29-й", "420", "Техно", "Накра 15"</t>
  </si>
  <si>
    <t xml:space="preserve">20-24.03             </t>
  </si>
  <si>
    <t>Тренировочное мероприятие  по подготовке к всероссийским соревнованиям по парусному спорту "Сочинская регата" класс яхт "Лазер 4.7",  "Лазер-радиал", "29-й", "420", "Техно", "Накра 15"</t>
  </si>
  <si>
    <t>Всероссийские соревнования по парусному спорту "Сочинская регата" - Подготовка к IX летней спартакиаде учащихся России   класс яхт "Лазер 4.7", "Лазер-радиал", "29-й", "420", "Техно", "Накра 15". Квалификация Лазер 4.7, Лазер-радиал, 29-й, 420. Этап  отбора сб. РО</t>
  </si>
  <si>
    <t xml:space="preserve">24-30.03              </t>
  </si>
  <si>
    <t xml:space="preserve">Всероссийские соревнования по парусному спорту "Сочинская регата"  класс яхт "Лазер 4.7", "Лазер-радиал", "29-й", "420", "Техно", "Накра 15" </t>
  </si>
  <si>
    <t xml:space="preserve"> 24-30.03              </t>
  </si>
  <si>
    <t>Тренировочное мероприятие по подготовке к  IX летней Спартакиаде учащихся России  по парусному спорту класс  яхт "Оптимист"</t>
  </si>
  <si>
    <t xml:space="preserve">26-28.04       </t>
  </si>
  <si>
    <t>22.</t>
  </si>
  <si>
    <t>23.</t>
  </si>
  <si>
    <t>Тренировочное мероприятие по подготовке к Кубку  России по парусному спорту в олимпийских классах яхт</t>
  </si>
  <si>
    <t xml:space="preserve">10-19.04                   </t>
  </si>
  <si>
    <t>24.</t>
  </si>
  <si>
    <t>Кубок России по парусному спорту в олимпийских классах яхт</t>
  </si>
  <si>
    <t>20-26.04</t>
  </si>
  <si>
    <t>25.</t>
  </si>
  <si>
    <t>Всероссийские соревнования по парусному спорту "Кубок яхт клуба г. Сочи" класс яхт "Оптимист"</t>
  </si>
  <si>
    <t xml:space="preserve">29.04-05.05               </t>
  </si>
  <si>
    <t>26.</t>
  </si>
  <si>
    <t>27.</t>
  </si>
  <si>
    <t>Всероссийские соревнования  по парусному спорту "Весенние паруса Таганрога". Подготовка к IX летней Спартакиаде учащихся России класс яхт "Лазер 4.7", "Лазер-радиал", "420", "Зум-8", "Кадет"</t>
  </si>
  <si>
    <t xml:space="preserve"> 29.04-5.05</t>
  </si>
  <si>
    <t>28.</t>
  </si>
  <si>
    <t>Всероссийские соревнования  по парусному спорту "Весенние паруса Таганрога"</t>
  </si>
  <si>
    <t>29.04-5.05</t>
  </si>
  <si>
    <t>29.</t>
  </si>
  <si>
    <t>Межрегиональные соревнования "Открытие сезона" отделения парусного спорта ГБУ РО "СШОР №3"</t>
  </si>
  <si>
    <t>29.04-6.05</t>
  </si>
  <si>
    <t>30.</t>
  </si>
  <si>
    <t xml:space="preserve">Тренировочные мероприятия по подготовке к Кубку России по парусному спорту </t>
  </si>
  <si>
    <t>31.</t>
  </si>
  <si>
    <t>32.</t>
  </si>
  <si>
    <t>Всероссийские соревнования  по парусному спорту  "Ейский кубок 2019" Класс яхт "Техно"</t>
  </si>
  <si>
    <t xml:space="preserve"> 5-11.05    </t>
  </si>
  <si>
    <t>г. Ейск</t>
  </si>
  <si>
    <t>33.</t>
  </si>
  <si>
    <t>Кубок России  по парусному спорту (квалификация на IX летнюю Спартакиаду учащихся России в классе "Накра 15", "Лазер-радиал", "420", "29-er"</t>
  </si>
  <si>
    <t>6-12.05</t>
  </si>
  <si>
    <t>34.</t>
  </si>
  <si>
    <t>Тренировочное мероприятие по подготовке к IX летней Спартакиаде учащихся России  класс яхт "Оптимист"</t>
  </si>
  <si>
    <t xml:space="preserve">26-29.05       </t>
  </si>
  <si>
    <t>35.</t>
  </si>
  <si>
    <t>Тренировочное мероприятие по парусному спорту "Кубок Ассоциации класса "Оптимист"</t>
  </si>
  <si>
    <t>26-29.05</t>
  </si>
  <si>
    <t>36.</t>
  </si>
  <si>
    <t>Всероссийские соревнования  по парусному спорту "Кубок Ассоциации класса "Оптимист"</t>
  </si>
  <si>
    <t>30.05-5.06</t>
  </si>
  <si>
    <t>37.</t>
  </si>
  <si>
    <t>Всероссийские соревнования  по парусному спорту "Кубок Ассоциации класса "Оптимист".   Квалификация Оптимист. Этап отбора сб. Ростовской области</t>
  </si>
  <si>
    <t>38.</t>
  </si>
  <si>
    <t>Всероссийские соревнования по парусному спорту  "Кубок  Фанагории"</t>
  </si>
  <si>
    <t xml:space="preserve">22-28.06       </t>
  </si>
  <si>
    <t>п. Сенной        Краснодарский край</t>
  </si>
  <si>
    <t>39.</t>
  </si>
  <si>
    <r>
      <t>Тренировочные мероприятия по подготовке  к IX летней Спартакиаде учащихся России  класс яхт "</t>
    </r>
    <r>
      <rPr>
        <b/>
        <sz val="11"/>
        <color indexed="8"/>
        <rFont val="Times New Roman"/>
        <family val="1"/>
      </rPr>
      <t>Лазер 4.7",  "Лазер-радиал", "29-й", "420", Накра 15"</t>
    </r>
  </si>
  <si>
    <t xml:space="preserve">30.05-16.06  </t>
  </si>
  <si>
    <t>40.</t>
  </si>
  <si>
    <r>
      <t>Тренировочные мероприятия по подготовке к всероссийским соревнованиям  класс яхт "</t>
    </r>
    <r>
      <rPr>
        <sz val="11"/>
        <color indexed="8"/>
        <rFont val="Times New Roman"/>
        <family val="1"/>
      </rPr>
      <t>Лазер 4.7",  "Лазер-радиал", "29-й", "420", Накра 15"</t>
    </r>
  </si>
  <si>
    <t>41.</t>
  </si>
  <si>
    <t>Тренировочные мероприятия по подготовке к первенству России по парусному спорту в классах яхт "Отимист". "Кадет", "Зум 8"</t>
  </si>
  <si>
    <t>25.06-3.07</t>
  </si>
  <si>
    <t>42.</t>
  </si>
  <si>
    <t>Тренировочное мероприятие по подготовке к первенству России по парусному спорту</t>
  </si>
  <si>
    <t>26.06-11.07</t>
  </si>
  <si>
    <t>44.</t>
  </si>
  <si>
    <t>Тренировочное мероприятие по подготовке к чемпионату ЮФО по парусному спорту</t>
  </si>
  <si>
    <t>7-10.07</t>
  </si>
  <si>
    <t>г.Севастополь</t>
  </si>
  <si>
    <t>45.</t>
  </si>
  <si>
    <t>Чемпионат ЮФО по парусному спорту</t>
  </si>
  <si>
    <t>11-17.07</t>
  </si>
  <si>
    <t>46.</t>
  </si>
  <si>
    <t>8-12.07</t>
  </si>
  <si>
    <t>47.</t>
  </si>
  <si>
    <t xml:space="preserve">Межрегиональные соревнования "Кубок Таганрогского залива" по парусному спорту </t>
  </si>
  <si>
    <t>15-21.07</t>
  </si>
  <si>
    <t>48.</t>
  </si>
  <si>
    <t>Первенство ЮФО  по парусному спорту</t>
  </si>
  <si>
    <t xml:space="preserve">26-30.07    </t>
  </si>
  <si>
    <t>г. Волгодонск</t>
  </si>
  <si>
    <t>еще прибавить ГСМ обратный путь и персмотреть тогда всю сумму</t>
  </si>
  <si>
    <t>49.</t>
  </si>
  <si>
    <t>50.</t>
  </si>
  <si>
    <t>Первенство Ростовской области по парусному спорту</t>
  </si>
  <si>
    <t>26-30.07</t>
  </si>
  <si>
    <t>51.</t>
  </si>
  <si>
    <t>Тренировочное мероприятие по парусному спорту для совместной работы со спортивной сборной команды России</t>
  </si>
  <si>
    <t>22.07-06.08</t>
  </si>
  <si>
    <t>52.</t>
  </si>
  <si>
    <t>Тренировочное мероприятие по подготовке к  IX летней Спартакиаде учащихся России по парусному спорту (все классы яхт)</t>
  </si>
  <si>
    <t xml:space="preserve">   2-4.08            </t>
  </si>
  <si>
    <t>г. Челябинск</t>
  </si>
  <si>
    <t>53.</t>
  </si>
  <si>
    <t>Финал IX летней Спартакиады учащихся России  по парусному спорту</t>
  </si>
  <si>
    <t>5-11.08</t>
  </si>
  <si>
    <t>54.</t>
  </si>
  <si>
    <t>Первенство России по парусному спорту  в классах яхт "Лазер 4.7", "420", "29-й", "Техно"</t>
  </si>
  <si>
    <t xml:space="preserve">   август             </t>
  </si>
  <si>
    <t>55.</t>
  </si>
  <si>
    <t>Чемпионат Ростовской области по парусному спорту  в олимпийских, международных и национальных классах яхт</t>
  </si>
  <si>
    <t>сентябрь</t>
  </si>
  <si>
    <t>56.</t>
  </si>
  <si>
    <t xml:space="preserve">Первенство России по парусному спорту в классах яхт  "Оптимист", "Кадет", "Зум 8" </t>
  </si>
  <si>
    <t xml:space="preserve">9-15.09        </t>
  </si>
  <si>
    <t>г. Тольятти</t>
  </si>
  <si>
    <t>57.</t>
  </si>
  <si>
    <t>Первенство России по парусному спорту в олимпийских классах яхт</t>
  </si>
  <si>
    <t xml:space="preserve">10-17.10        </t>
  </si>
  <si>
    <t>58.</t>
  </si>
  <si>
    <t>Чемпионат России по парусному спорту в олимпийских, международных и национальных классах яхт</t>
  </si>
  <si>
    <t>22-29.11</t>
  </si>
  <si>
    <t>59.</t>
  </si>
  <si>
    <t>Всероссийские соревнования  по парусному спорту  "29-я Геленджикская регата"</t>
  </si>
  <si>
    <t>ноябрь</t>
  </si>
  <si>
    <t>г. Геленджик</t>
  </si>
  <si>
    <t>60.</t>
  </si>
  <si>
    <t>Командирование на ТМ и соревнования по вызовам ФГБУ "ЦСП СКР", ФГБУ "ФЦПСР", всероссийской и областной федерации парусного спорта</t>
  </si>
  <si>
    <t xml:space="preserve"> </t>
  </si>
  <si>
    <t xml:space="preserve">Отделение "Плавание" </t>
  </si>
  <si>
    <t>Чемпионат Ростовской области по плаванию (бассейн 50 м )</t>
  </si>
  <si>
    <t>24-26.01</t>
  </si>
  <si>
    <t>Областные соревнования по плаванию по программе "Веселый дельфин" (50 м) юноши (2005-2006 г.р.) 13-14 лет девушки (2007-2008 г.р.) 11-12 лет отбор на Всероссийские соревнования "Весёлый дельфин"</t>
  </si>
  <si>
    <t>21-23.02</t>
  </si>
  <si>
    <r>
      <t xml:space="preserve">Первенство Ростовской области по плаванию отбор на первенство России юноши (2003-2004 г.р.)15-16 лет  девушки </t>
    </r>
    <r>
      <rPr>
        <sz val="11"/>
        <color indexed="8"/>
        <rFont val="Times New Roman"/>
        <family val="1"/>
      </rPr>
      <t>(2005-2006 г.р.) 13-14 лет</t>
    </r>
  </si>
  <si>
    <t>7-9.03</t>
  </si>
  <si>
    <r>
      <t xml:space="preserve">Кубок Ростовской области по плаванию (50 м) отбор на Кубок России (финал) 2019 года  мужчины (2004 г.р.) 15 лет и страше, женщины (2006 г.р.) 13 лет и старше   </t>
    </r>
    <r>
      <rPr>
        <b/>
        <sz val="12"/>
        <color indexed="10"/>
        <rFont val="Times New Roman"/>
        <family val="1"/>
      </rPr>
      <t>УТОЧНИТЬ</t>
    </r>
  </si>
  <si>
    <t>6-8.06</t>
  </si>
  <si>
    <t>Чемпионат Ростовской области по плаванию (25 м) мужчины (2004 г.р.) 15 лет  и старше,  женщины (2006 г.р.) 13 лет и старше, отбор на чемпионат и первенство ЮФО</t>
  </si>
  <si>
    <t>г. Шахты</t>
  </si>
  <si>
    <r>
      <t>Областные соревнования по программе (25 м) юноши  (2005-2006 г.р.) 13-14 лет,  девушки (2007-2008 г.р.) 11-12 лет. отбор на всероссийские соревнования по плаванию</t>
    </r>
    <r>
      <rPr>
        <sz val="11"/>
        <color indexed="8"/>
        <rFont val="Times New Roman"/>
        <family val="1"/>
      </rPr>
      <t xml:space="preserve"> среди юношей и девушек</t>
    </r>
  </si>
  <si>
    <t>31.10-2.11</t>
  </si>
  <si>
    <r>
      <t xml:space="preserve">Областные соревнования по плаванию по программе "Золотая рыбка" (25 м) мальчики (2007-2008 г.р.) 11-12 лет, </t>
    </r>
    <r>
      <rPr>
        <sz val="11"/>
        <color indexed="8"/>
        <rFont val="Times New Roman"/>
        <family val="1"/>
      </rPr>
      <t xml:space="preserve"> девочки (2009-2010 г.р.) 9-10 лет</t>
    </r>
  </si>
  <si>
    <t>28-30.11</t>
  </si>
  <si>
    <t>Командирование на ТМ и соревнования по вызовам ФГБУ "ЦСП СКР", ФГБУ "ФЦПСР", всероссийской и областной федерации плавания</t>
  </si>
  <si>
    <t xml:space="preserve">            Отделение  "Прыжки на батуте" </t>
  </si>
  <si>
    <t>Первенство и чемпионат Ростовской области  по прыжкам на батуте (9-12 лет, 13-16 лет, 17-21 год)</t>
  </si>
  <si>
    <t>14-17.02</t>
  </si>
  <si>
    <t>Тренировочные мероприятия по подготовке к IX летней Спартакиаде учащихся России  по прыжкам на батуте</t>
  </si>
  <si>
    <t>1-10.02</t>
  </si>
  <si>
    <t>Тренировочные мероприятия  по подготовке к IX летней Спартакиаде учащихся России  по прыжкам на батуте</t>
  </si>
  <si>
    <t>22.02-3.03</t>
  </si>
  <si>
    <t>г. Азов</t>
  </si>
  <si>
    <t>Первенство России по прыжкам на батуте лично-командное  (13-16 лет)</t>
  </si>
  <si>
    <t>9-15.03</t>
  </si>
  <si>
    <t>г. Раменское</t>
  </si>
  <si>
    <t>Кубок России по прыжкам на батуте (17+)</t>
  </si>
  <si>
    <t>31.03-5.04</t>
  </si>
  <si>
    <t>Всероссийские соревнования по прыжкам на батуте "Надежды России - 1"  (13-14, 15-16 лет)</t>
  </si>
  <si>
    <t>Чемпионат Ростовской области личный  по прыжкам на батуте (17 лет и старше)</t>
  </si>
  <si>
    <t>25-27.04</t>
  </si>
  <si>
    <t>Первенство Ростовской области личное по прыжкам на батуте  (7-8, 9-12 лет)</t>
  </si>
  <si>
    <t>Всероссийские соревнования "Надежды  России-2"по прыжкам на батуте (13-14, 15-16 лет)</t>
  </si>
  <si>
    <t>3+3</t>
  </si>
  <si>
    <t>11-15.06</t>
  </si>
  <si>
    <t>Всероссийские соревнования по прыжкам на батуте «Золотой прыжок» (13-14, 15-16)</t>
  </si>
  <si>
    <t>20-23.06</t>
  </si>
  <si>
    <t>3+10</t>
  </si>
  <si>
    <t>сп.  (11704,20 спартакиада сумма последняя краснодар ЮФО)</t>
  </si>
  <si>
    <t>Первенство Южного федерального округа и Северо-Кавказского федерального округа" по прыжкам на батуте лично-командное (13-14, 15-16, 13-17 лет)</t>
  </si>
  <si>
    <t>25-27.06</t>
  </si>
  <si>
    <t>3+7</t>
  </si>
  <si>
    <t>Финальные соревнования IX  летней  Спартакиады учащихся России по прыжкам на батуте</t>
  </si>
  <si>
    <t>30.06-4.07</t>
  </si>
  <si>
    <t>Первенство Ростовской области личное по прыжкам на батуте         (7-8, 9-10,11-12,13-14,15-16 лет)</t>
  </si>
  <si>
    <t>26-30.09</t>
  </si>
  <si>
    <t>Первенство России личное по прыжкам на батуте (9-10, 11-12, 13-14, 15-16 лет)</t>
  </si>
  <si>
    <t>16-21.10</t>
  </si>
  <si>
    <t>г. Старый Оскол</t>
  </si>
  <si>
    <t>Всероссийские соревнования по прыжкам на батуте "Кубок имени ЗТ СССР В.Д. Павловского"</t>
  </si>
  <si>
    <t>29.10-02.11</t>
  </si>
  <si>
    <t>г. Москва</t>
  </si>
  <si>
    <t>Открытый областной турнир "Таганрогская чайка" по прыжкам на батуте (7-8,9-10,11-12,13-14,15-16 лет)</t>
  </si>
  <si>
    <t>19-23.12</t>
  </si>
  <si>
    <t>г.Таганрог</t>
  </si>
  <si>
    <t xml:space="preserve">По вызову ФПБР Всероссийские соревнования «Кубок Сибири» по прыжкам на батуте </t>
  </si>
  <si>
    <t>г. Омск</t>
  </si>
  <si>
    <t>Командирование на ТМ и соревнования по вызовам ФГБУ "ЦСП СКР", ФГБУ "ФСПСР", всероссийской и областной федерации прыжков на батуте</t>
  </si>
  <si>
    <t xml:space="preserve"> Отделение "Спортивная борьба" </t>
  </si>
  <si>
    <t>Вольная борьба</t>
  </si>
  <si>
    <t>Первенство Ростовской области по спортивной борьбе, среди юношей и девушек до 18 лет (2002-2003 г.р.)</t>
  </si>
  <si>
    <t>18-19.01</t>
  </si>
  <si>
    <t>г. Константиновск</t>
  </si>
  <si>
    <t>Тренировочное мероприятие спортивной сборной команды России по вольной борьбе среди девушек до 18 лет по подготовке к международному турниру в Швеции</t>
  </si>
  <si>
    <t>31.01-15.02</t>
  </si>
  <si>
    <t>д.Кузьмино-Фильчаково Чеховский р-он</t>
  </si>
  <si>
    <t>Первенство Ростовской области по спортивной борьбе, среди юниоров и юниорок до 21 года (1999-2001 г.р.) среди юношей и девушек до 16 лет (2004-2005 г.р.)</t>
  </si>
  <si>
    <t>2-3.02</t>
  </si>
  <si>
    <t>Первенство России по спортивной  борьбе среди девушек (до 18 лет)</t>
  </si>
  <si>
    <t>20-24.03</t>
  </si>
  <si>
    <t>г. Мытищи</t>
  </si>
  <si>
    <t xml:space="preserve">Первенство ЮФО по вольной  борьбе среди юниорок до 21 лет (1999-2001 г.р.)  и юниоров (до 21 года)  </t>
  </si>
  <si>
    <t>1-3.03</t>
  </si>
  <si>
    <t>г. Гулькевичи</t>
  </si>
  <si>
    <t xml:space="preserve">Первенство ЮФО по спортивной борьбе среди юношей до 18 лет </t>
  </si>
  <si>
    <t>15-17.03</t>
  </si>
  <si>
    <t>г. Белореченск</t>
  </si>
  <si>
    <t>Первенство ЮФО по вольной борьбе среди девушек до 16 лет</t>
  </si>
  <si>
    <t>16-17.04</t>
  </si>
  <si>
    <t>Первенство России по вольной борьбе среди юниорок до 21 года</t>
  </si>
  <si>
    <t>11-14.04</t>
  </si>
  <si>
    <t>Тренировочное мероприятие спортивной сборной команды России по вольной борьбе (девушки до 18 лет) (вызов Федерации спортивной борьбы России №24/867 от 29.03.2019 г.)</t>
  </si>
  <si>
    <t>5-20.04</t>
  </si>
  <si>
    <t>г. Кисловодск</t>
  </si>
  <si>
    <t>Тренировочное мероприятие спортивной сборной команды России по вольной борьбе (девушки до 18 лет) (вызов ФГБУ "ЦСПСКР" №04-03.13/1542 от18.04.2019 г.)</t>
  </si>
  <si>
    <t>25.04-08.05</t>
  </si>
  <si>
    <t>II этап IX летней Спартакиады учащихся России по вольной борьбе</t>
  </si>
  <si>
    <t>6-9.05</t>
  </si>
  <si>
    <t>Первенство России по вольной борьбе среди девушек (до 16 лет)</t>
  </si>
  <si>
    <t>21-27.05</t>
  </si>
  <si>
    <t>г. Новочебоксарск</t>
  </si>
  <si>
    <t>Тренировочные мероприятия спортивной сборной команды России по вольной борьбе (девушки до 18 лет, С/М №30477)</t>
  </si>
  <si>
    <t>14-20.07</t>
  </si>
  <si>
    <t xml:space="preserve">XV Европейский юношеский олимпийский фестиваль </t>
  </si>
  <si>
    <t>20-24.07</t>
  </si>
  <si>
    <t>г. Баку</t>
  </si>
  <si>
    <t>IX  летняя Спартакиада учащихся России  по спортивной борьбе среди девушек (финал)</t>
  </si>
  <si>
    <t>6-10.08</t>
  </si>
  <si>
    <r>
      <t>Первенство России по вольной борьбе среди девушек</t>
    </r>
    <r>
      <rPr>
        <sz val="11"/>
        <color indexed="8"/>
        <rFont val="Times New Roman"/>
        <family val="1"/>
      </rPr>
      <t xml:space="preserve"> 2003-2004 г.р.</t>
    </r>
  </si>
  <si>
    <t>по назначению</t>
  </si>
  <si>
    <t>Всероссийские соревнования по вольной борьбе среди  девушек до 18 лет памяти Москаленко А.В.</t>
  </si>
  <si>
    <r>
      <t xml:space="preserve">Всероссийские соревнования по вольной борьбе </t>
    </r>
    <r>
      <rPr>
        <sz val="11"/>
        <color indexed="8"/>
        <rFont val="Times New Roman"/>
        <family val="1"/>
      </rPr>
      <t xml:space="preserve">среди  девушек до 18 лет </t>
    </r>
  </si>
  <si>
    <t>г. Орехово-Зуево</t>
  </si>
  <si>
    <t xml:space="preserve">                           Греко-римская борьба</t>
  </si>
  <si>
    <t>Первенство Ростовской области по греко-римской борьбе среди юношей до 18 лет (2002-2003 г.р.)</t>
  </si>
  <si>
    <t>10-11.01</t>
  </si>
  <si>
    <t>Первенство ЮФО по греко-римской борьбе среди юношей до 18 лет</t>
  </si>
  <si>
    <t>30-31.01</t>
  </si>
  <si>
    <t xml:space="preserve">Первенство Ростовской области по греко-римской борьбе, среди юношей до 16 лет (2004-2005 г.р.), на призы 3-кратного чемпиона мира среди ветеранов Абдрашитова Сафиюлы Хайроловича в честь его 60-летия </t>
  </si>
  <si>
    <t>22-23.02</t>
  </si>
  <si>
    <t>х. Ленинаван</t>
  </si>
  <si>
    <t>Всероссийский турнир по спортивной  (греко-римская борьба)  памяти воинов-борчан, погибших в Афганистане и других точках, "Сила России"</t>
  </si>
  <si>
    <t>12-18.02</t>
  </si>
  <si>
    <t xml:space="preserve">г. Бор </t>
  </si>
  <si>
    <t>Первенство России по греко-римской борьбе среди юниоров до 21 года (1999-2001 г.р.)</t>
  </si>
  <si>
    <t>6-11.03</t>
  </si>
  <si>
    <t>г. Иркутск</t>
  </si>
  <si>
    <t>Первенство ЮФО по греко-римской борьбе среди юниоров  (до 24 лет)</t>
  </si>
  <si>
    <t>21-23.03</t>
  </si>
  <si>
    <t>г. Темрюк</t>
  </si>
  <si>
    <t>Всероссийские соревнования по спортивной (греко-римской) борьбе среди юношей до 18 лет "Турнир памяти МС СССР Тумаса А.А."</t>
  </si>
  <si>
    <t>29.03-1.04</t>
  </si>
  <si>
    <t>г. Симферополь</t>
  </si>
  <si>
    <r>
      <t xml:space="preserve">Первенство ЮФО по греко-римской борьбе </t>
    </r>
    <r>
      <rPr>
        <sz val="11"/>
        <color indexed="8"/>
        <rFont val="Times New Roman"/>
        <family val="1"/>
      </rPr>
      <t>среди юношей до 16 лет</t>
    </r>
  </si>
  <si>
    <t>10-13.04</t>
  </si>
  <si>
    <t>г. Элиста</t>
  </si>
  <si>
    <t xml:space="preserve">Юбилейный V Международный турнир по греко-римской борьбе на призы Заслуженного тренера России Ярошенко Н.П. в рамках празднования 74 годовщины Победы в Великой Отечественной Войне </t>
  </si>
  <si>
    <t>10-13.05</t>
  </si>
  <si>
    <t>г. Белгород</t>
  </si>
  <si>
    <t>Всероссийские соревнования Общества "Динамо" по греко-римской борьбе, среди юношей 2003-2005 г.р.</t>
  </si>
  <si>
    <t>16-18.05</t>
  </si>
  <si>
    <t>г. Лабинск</t>
  </si>
  <si>
    <t>Первенство России по греко-римской борьбе среди юношей  до 16 лет</t>
  </si>
  <si>
    <t>22-27.05</t>
  </si>
  <si>
    <t>г. Владимир</t>
  </si>
  <si>
    <t xml:space="preserve">Всероссийские соревнования по спортивной (греко-римской) борьбе среди юношей до 16 лет "XVIII турнир памяти МС СССР Н.Ф. Мокану" </t>
  </si>
  <si>
    <t>13-17.06</t>
  </si>
  <si>
    <t>г. Бахчисарай</t>
  </si>
  <si>
    <t xml:space="preserve">Всероссийские соревнования по греко-римской борьбе среди юношей  до 18 лет </t>
  </si>
  <si>
    <t xml:space="preserve">Всероссийские соревнования по греко-римской борьбе среди  юношей до 18 лет </t>
  </si>
  <si>
    <t xml:space="preserve">г. Санкт-Петербург </t>
  </si>
  <si>
    <t>Всероссийские соревнования по греко-римской борьбе среди юношей до 16 лет</t>
  </si>
  <si>
    <t>Командирование на ТМ и соревнования по вызовам ФГБУ "ЦСП СКР", ФГБУ "ФСПСР", всероссийской и областной федерации спортивной борьбы</t>
  </si>
  <si>
    <t>ИТОГО по отделению :</t>
  </si>
  <si>
    <t xml:space="preserve"> Отделение "Футбол" (юноши)</t>
  </si>
  <si>
    <t>Тренировочное мероприятие по футболу по подготовке к первенству ЮФО /СКФО среди юношей 2007 г.р.</t>
  </si>
  <si>
    <t>24-30.03</t>
  </si>
  <si>
    <t>п.Новомихайловский     Краснодарский край</t>
  </si>
  <si>
    <t>Тренировочное мероприятие по футболу по подготовке к первенству ЮФО /СКФО среди юношей 2008 г.р.</t>
  </si>
  <si>
    <t>г.Новороссийск     Краснодарский край</t>
  </si>
  <si>
    <t>Первенство Ростовской области по футболу среди юношей 2003 г.р.</t>
  </si>
  <si>
    <t>7.04</t>
  </si>
  <si>
    <t>12.04</t>
  </si>
  <si>
    <t>г. Каменск-Шахтинский</t>
  </si>
  <si>
    <t>Первенство Ростовской области по футболу  среди юношей 2005 г.р.</t>
  </si>
  <si>
    <t>14.04</t>
  </si>
  <si>
    <t>28.04</t>
  </si>
  <si>
    <t>г. Новошахтинск</t>
  </si>
  <si>
    <t>Кубок Губернатора - первенство Ростовской области среди мужских команд, 1 Лига  (2001-2003 г.р.)</t>
  </si>
  <si>
    <t>11.05</t>
  </si>
  <si>
    <t>г. Цимялянск</t>
  </si>
  <si>
    <t>12.05</t>
  </si>
  <si>
    <t>п. Чалтырь</t>
  </si>
  <si>
    <t>Областные соревнования  по футболу среди юношей 2009 г.р.</t>
  </si>
  <si>
    <t>17.05</t>
  </si>
  <si>
    <t>г. Новочеркасск</t>
  </si>
  <si>
    <t>Областные соревнования   по футболу среди юношей 2008 г.р.</t>
  </si>
  <si>
    <t>18.05</t>
  </si>
  <si>
    <t>Областные соревнования по футболу среди юношей 2007 г.р.</t>
  </si>
  <si>
    <t>ст. Багаевская</t>
  </si>
  <si>
    <t>25.05</t>
  </si>
  <si>
    <t>29.05</t>
  </si>
  <si>
    <t>11.06</t>
  </si>
  <si>
    <t>22.06</t>
  </si>
  <si>
    <t>с. Кагальник</t>
  </si>
  <si>
    <t>29.06</t>
  </si>
  <si>
    <t>Первенство Ростовской области по футболу среди юношей 2006 г.р.</t>
  </si>
  <si>
    <t>август-ноябрь</t>
  </si>
  <si>
    <t>согласно календаря         (с разъездами)</t>
  </si>
  <si>
    <t>Первенство Ростовской области по футболу среди юношей 2004 г.р.</t>
  </si>
  <si>
    <t>Турнир по футболу среди юношей 2007 г.р., посвященный памяти ЗРФК Б.А. Кабаргина</t>
  </si>
  <si>
    <t>Турнир по футболу среди юношей 2009 г.р., посвященный памяти ЗРФК Б.А. Кабаргина</t>
  </si>
  <si>
    <t>Детский футбольный турнир на Кубок ЮФО/СКФО среди юношей 2008 г.р.</t>
  </si>
  <si>
    <t>октябрь-ноябрь</t>
  </si>
  <si>
    <t>Краснодарский край</t>
  </si>
  <si>
    <t>Детский футбольный турнир на Кубок ЮФО/СКФО среди юношей 2009 г.р.</t>
  </si>
  <si>
    <t>Областной турнир по футболу памяти Сергея Швецова среди команд юношей до 15 лет</t>
  </si>
  <si>
    <t>Командирование на ТМ и соревнования по вызовам ФГБУ "ЦСП СКР", ФГБУ "ФСПСР", всероссийской и областной федерации футбола</t>
  </si>
  <si>
    <t xml:space="preserve"> Отделение "Футбол" (девушки) </t>
  </si>
  <si>
    <t>Чемпионат ЮФО/СКФО по мини-футболу среди женских команд</t>
  </si>
  <si>
    <t>28.01-1.02</t>
  </si>
  <si>
    <t>г. Ставрополь</t>
  </si>
  <si>
    <t>Первенство Ростовской области по мини-футболу среди девушек до 16 лет, сезон 2019 года предварительный этап</t>
  </si>
  <si>
    <t>7.02</t>
  </si>
  <si>
    <t>г. Аксай</t>
  </si>
  <si>
    <t>Первенство Ростовской области по мини-футболу среди девушек до 14 лет, сезон 2019 года предварительный этап</t>
  </si>
  <si>
    <t>Чемпионат Ростовской области по мини-футболу среди женских команд, сезон 2019 года предварительный этап</t>
  </si>
  <si>
    <t>17.02</t>
  </si>
  <si>
    <t>3.03</t>
  </si>
  <si>
    <t>Чемпионат Ростовской области по мини-футболу среди женских команд, сезон 2019 года финал</t>
  </si>
  <si>
    <t>19.03</t>
  </si>
  <si>
    <t>Первенство Ростовской области по мини-футболу среди девушек до 14 лет, сезон 2019 года финал</t>
  </si>
  <si>
    <t>21.03</t>
  </si>
  <si>
    <t xml:space="preserve">Тренировочное мероприятие по подготовке к IX  летней Спартакиаде учащихся России 2019 года по футболу среди девушек 2002-2004 г.р. </t>
  </si>
  <si>
    <t xml:space="preserve">25.03-3.04           </t>
  </si>
  <si>
    <t>Первенство Ростовской области по мини-футболу среди девушек до 16 лет, сезон 2019 года финал</t>
  </si>
  <si>
    <t>28.03</t>
  </si>
  <si>
    <t>Кубок Ростовской области по футболу среди женских команд</t>
  </si>
  <si>
    <t>27.04</t>
  </si>
  <si>
    <t>п. Каменоломни</t>
  </si>
  <si>
    <t xml:space="preserve">Тренировочное мероприятие по подготовке к 2 этапу   IX  летней Спартакиаде учащихся России 2019 года по футболу среди девушек 2002-2004 г.р. </t>
  </si>
  <si>
    <t xml:space="preserve">29.04-5.05  </t>
  </si>
  <si>
    <t xml:space="preserve"> г. Азов</t>
  </si>
  <si>
    <t>Чемпионат Ростовской области по футболу среди женских команд</t>
  </si>
  <si>
    <t>май-октябрь</t>
  </si>
  <si>
    <r>
      <t xml:space="preserve">согласно календаря         </t>
    </r>
    <r>
      <rPr>
        <sz val="10"/>
        <color indexed="8"/>
        <rFont val="Times New Roman"/>
        <family val="1"/>
      </rPr>
      <t>(с разъездами)</t>
    </r>
  </si>
  <si>
    <t>Первенство Ростовской области по футболу среди девушек до 17 лет</t>
  </si>
  <si>
    <r>
      <t xml:space="preserve">согласно календаря          </t>
    </r>
    <r>
      <rPr>
        <sz val="10"/>
        <color indexed="8"/>
        <rFont val="Times New Roman"/>
        <family val="1"/>
      </rPr>
      <t>(с разъездами)</t>
    </r>
  </si>
  <si>
    <t>Первенство Ростовской области по футболу среди девушек до 15 лет</t>
  </si>
  <si>
    <t>Первенство Ростовской области по футболу среди девушек до 13 лет</t>
  </si>
  <si>
    <t>Первенство России по футболу среди женских команд 2 лиги зона "Ростовская область"</t>
  </si>
  <si>
    <r>
      <t xml:space="preserve">Тренировочное мероприятие по подготовке ко  II этапу  IX  летней Спартакиады учащихся России 2019 года по футболу среди </t>
    </r>
    <r>
      <rPr>
        <b/>
        <sz val="11"/>
        <color indexed="8"/>
        <rFont val="Times New Roman"/>
        <family val="1"/>
      </rPr>
      <t xml:space="preserve">девушек 2002-2004 г.р. </t>
    </r>
  </si>
  <si>
    <t xml:space="preserve">13-14.05              </t>
  </si>
  <si>
    <t xml:space="preserve">  г. Азов</t>
  </si>
  <si>
    <t>II этап  IX  летней Спартакиады учащихся России 2019 года по футболу среди девушек 2002-2004 г.р.</t>
  </si>
  <si>
    <t xml:space="preserve">    16-20.05              </t>
  </si>
  <si>
    <t>Тренировочное мероприятие по подготовке к Зональным соревнованиям первенству России среди команд девушек до 15 лет и до 17 лет (зона ЮФО/СКФО)</t>
  </si>
  <si>
    <t xml:space="preserve">9-16.06         </t>
  </si>
  <si>
    <t>п. Сукко</t>
  </si>
  <si>
    <t>СП.</t>
  </si>
  <si>
    <t>Тренировочное мероприятие по подготовке к финалу  IX  летней Спартакиады учащихся России 2019 года по футболу среди девушек 2002-2004 г.р.</t>
  </si>
  <si>
    <t>июль</t>
  </si>
  <si>
    <t>Финальный этап  IX  летней Спартакиады учащихся России 2019 года по футболу среди девушек 2002-2004 г.р.</t>
  </si>
  <si>
    <t>22-30.07</t>
  </si>
  <si>
    <t>Зональные соревнования первенство России среди команд девушек до 19 лет (зона ЮФО/СКФО)</t>
  </si>
  <si>
    <t>согласно календаря</t>
  </si>
  <si>
    <t>Зональные соревнования первенство России среди команд девушек до 15 лет (зона ЮФО/СКФО)</t>
  </si>
  <si>
    <t xml:space="preserve">    Отделение  "Хоккей на траве" </t>
  </si>
  <si>
    <t xml:space="preserve">Тренировочное мероприятие сборной команды РО по подготовке к  IX летней Спартакиаде учащихся России </t>
  </si>
  <si>
    <t>7-22.03</t>
  </si>
  <si>
    <t>Всероссийские соревнования по хоккею на траве "Олмипийские Надежды" среди юношей 13-14 лет</t>
  </si>
  <si>
    <t>20-27.04</t>
  </si>
  <si>
    <t>г. Крымск</t>
  </si>
  <si>
    <t>Первенство Южного, Северо-Кавказского, Приволжского, Уральского и Сибирского федеральных округов по хоккею на траве среди юношей 12 лет (2007 г.р.)  (отбор на соревнования "Подросток")</t>
  </si>
  <si>
    <t>1-10.05</t>
  </si>
  <si>
    <t>с. Кулешовка</t>
  </si>
  <si>
    <t>Всероссийские соревнования по хоккею на траве среди юношей 15-16 лет (отбор на  IX летнюю Спартакиаду учащихся России 2019 года)</t>
  </si>
  <si>
    <t>10-19.05</t>
  </si>
  <si>
    <t xml:space="preserve">Тренировочное мероприятие сборной команды РО по подготовке к первенству России по хоккею на траве среди юношей 15-16 лет </t>
  </si>
  <si>
    <t>15-25.06</t>
  </si>
  <si>
    <t xml:space="preserve">Первенство Южного и Северо-Кавказского, Приволжского, Уральского и Сибирского федеральных округов по хоккею на траве (зональные соревнования) среди юношей 13-14 лет </t>
  </si>
  <si>
    <t>25.05-3.06</t>
  </si>
  <si>
    <t xml:space="preserve">Всероссийские соревнования по хоккею на траве "Подросток" юноши 12 лет (2007 г.р.) </t>
  </si>
  <si>
    <t>20-28.06</t>
  </si>
  <si>
    <t xml:space="preserve">Первенство России по хоккею на траве среди юношей 15-16 лет </t>
  </si>
  <si>
    <t xml:space="preserve">    27.06-10.07</t>
  </si>
  <si>
    <t>г. Екатеринбург</t>
  </si>
  <si>
    <t xml:space="preserve">Тренировочное мероприятие сборной команды РО по подготовке к финалу IX  летней Спартакиады учащихся России  </t>
  </si>
  <si>
    <t>22-31.07</t>
  </si>
  <si>
    <t>г. Казань</t>
  </si>
  <si>
    <t>всего казань не вносили еще</t>
  </si>
  <si>
    <t xml:space="preserve">Финал IX  летней Спартакиады учащихся России  </t>
  </si>
  <si>
    <t>1-10.08</t>
  </si>
  <si>
    <t>Всероссийские соревнования по хоккею на траве "Травушка" среди юниоров 13-14 лет (2006 г.р. и младше)</t>
  </si>
  <si>
    <t>16-26.08</t>
  </si>
  <si>
    <t>г. Выборг</t>
  </si>
  <si>
    <t xml:space="preserve">Первенство России по хоккею на траве среди юношей 13-14 лет </t>
  </si>
  <si>
    <t>12-19.09</t>
  </si>
  <si>
    <t xml:space="preserve">Первенство России по хоккею на траве среди юношей 17-18 лет </t>
  </si>
  <si>
    <t>13-20.10</t>
  </si>
  <si>
    <t>Первенство России по хоккею на траве среди юниоров 19-21 года</t>
  </si>
  <si>
    <t>23-30.10</t>
  </si>
  <si>
    <t>Командирование на ТМ и соревнования по вызовам ФГБУ "ЦСП СКР", ФГБУ "ФСПСР", всероссийской и областной федерации хоккея на траве</t>
  </si>
  <si>
    <t>ВСЕГО по школе:</t>
  </si>
  <si>
    <t>Итого по отделению "Бокс"</t>
  </si>
  <si>
    <t>650 000 руб.</t>
  </si>
  <si>
    <t>Итого по отделению"Велоспорт"</t>
  </si>
  <si>
    <t>677 250 руб.</t>
  </si>
  <si>
    <t>Итого по отделению "Гребной спорт"</t>
  </si>
  <si>
    <t>115 750 руб.</t>
  </si>
  <si>
    <t>Итого по отделению "Гребля на байдарках и каноэ"</t>
  </si>
  <si>
    <t>481 300 руб.</t>
  </si>
  <si>
    <t>Итого по отделению "Парусный спорт"</t>
  </si>
  <si>
    <t>1 920 400 руб.</t>
  </si>
  <si>
    <t>Итого по отделению "Плавание"</t>
  </si>
  <si>
    <t>315 000 руб.</t>
  </si>
  <si>
    <t>Итого по отделению "Прыжки на батуте"</t>
  </si>
  <si>
    <t>780 000 руб.</t>
  </si>
  <si>
    <t>Итого по отделению "Спортивная борьба"</t>
  </si>
  <si>
    <t>1 082 100 руб.</t>
  </si>
  <si>
    <t>Итого по отделению Футбол" (юноши)</t>
  </si>
  <si>
    <t>Итого по отделению "Футбол" (девушки)</t>
  </si>
  <si>
    <t>950 000 руб.</t>
  </si>
  <si>
    <t>Итого по отделению "Хоккей на траве"</t>
  </si>
  <si>
    <t xml:space="preserve"> 2 346 000 руб</t>
  </si>
  <si>
    <t>9 967 800 руб.</t>
  </si>
  <si>
    <t>Тренеры</t>
  </si>
  <si>
    <t>Спортсмены</t>
  </si>
  <si>
    <t xml:space="preserve">КВР 112 </t>
  </si>
  <si>
    <t xml:space="preserve">КВР 113 </t>
  </si>
  <si>
    <t>ст. 2260001 - 394 500 (проезд)</t>
  </si>
  <si>
    <t>ст.2260007 - 8 154 700</t>
  </si>
  <si>
    <t>ст. 2260002 - 590 500 (проживание)</t>
  </si>
  <si>
    <t>ст. 2269999 - 528 100 (питание и прочие расходы)</t>
  </si>
  <si>
    <t xml:space="preserve">    </t>
  </si>
  <si>
    <t xml:space="preserve">КВР 244 </t>
  </si>
  <si>
    <t>ст. 2220000 - 200 000 (транспортные услуги по договору)</t>
  </si>
  <si>
    <t>КВР 244</t>
  </si>
  <si>
    <t>ст.2260005 - 100 000 (питание по договору)</t>
  </si>
  <si>
    <r>
      <t xml:space="preserve">Зам. директора по СП                                     С.С. Овсянников                 </t>
    </r>
    <r>
      <rPr>
        <sz val="12"/>
        <color indexed="8"/>
        <rFont val="Times New Roman"/>
        <family val="1"/>
      </rPr>
      <t xml:space="preserve">                                                            </t>
    </r>
  </si>
  <si>
    <t xml:space="preserve">    Главный бухгалтер                                            Е.М. Свистунова</t>
  </si>
  <si>
    <t>приложение № 8</t>
  </si>
  <si>
    <t>Капитальный  ремонт</t>
  </si>
  <si>
    <t>Наименование мероприятий</t>
  </si>
  <si>
    <t>Отделение "Прыжки на батуте"</t>
  </si>
  <si>
    <t>20-23.12</t>
  </si>
  <si>
    <t>Всероссийские соревнования по прыжкам на батуте, посвященные памяти Героя Советского Союза С.И. Люлина</t>
  </si>
  <si>
    <t>18-21.11</t>
  </si>
  <si>
    <t>г. Иваново</t>
  </si>
  <si>
    <t>Всероссийский турнир по вольной борьбе памяти Первого Мастера спорта СССР на Кубани, основателя вольной борьбы в Краснодарском крае</t>
  </si>
  <si>
    <t>Всероссийские соревнования по вольной борьбе среди девушек (отборочные в состав сборной команды России по вольной борьбе)</t>
  </si>
  <si>
    <t>г. Смоленск</t>
  </si>
  <si>
    <t xml:space="preserve"> Всероссийские соревнования по спортивной (греко-римской) борьбе среди юношей до 16 лет «Турнир на призы ЗРФКиС Республики Крым Г.Я. Шестака»</t>
  </si>
  <si>
    <t>г. Батайск</t>
  </si>
  <si>
    <t xml:space="preserve"> г. Ярославль</t>
  </si>
  <si>
    <t>Всероссийские соревнования (спортивная борьба) среди юношей до 18 лет "Турнир памяти Почетного мастера спорта Тула Львовича Балдашинова"</t>
  </si>
  <si>
    <t>Первенство Ростовской области по спортивной борьбе до 16 лет (юноши и девушки)</t>
  </si>
  <si>
    <t>9-11.01</t>
  </si>
  <si>
    <t>Первенство ЮФО до 16 лет (юноши, девушки)</t>
  </si>
  <si>
    <t>январь-февраль</t>
  </si>
  <si>
    <t>февраль</t>
  </si>
  <si>
    <t>апрель</t>
  </si>
  <si>
    <t>23-25.01</t>
  </si>
  <si>
    <t>9-11.04</t>
  </si>
  <si>
    <t>Открытый областной турнир памяти Олимпийского чемпиона В.В. Николаева</t>
  </si>
  <si>
    <t>2-4.10</t>
  </si>
  <si>
    <t>31.01-02.02</t>
  </si>
  <si>
    <t>а.Тахтамукай (Адыгея)</t>
  </si>
  <si>
    <t>20-23.04</t>
  </si>
  <si>
    <t>Чемпионат ЮФО по греко-римской борьбе</t>
  </si>
  <si>
    <t>3-5.12</t>
  </si>
  <si>
    <t>г. Приморск-Ахтарск (Краснодарский край)</t>
  </si>
  <si>
    <t xml:space="preserve">Первенство России по греко-римской борьбе (юношей до 18) лет </t>
  </si>
  <si>
    <t>12-16.03</t>
  </si>
  <si>
    <t>г. Магас (Ингушетия)</t>
  </si>
  <si>
    <t>Первенство России по греко-римиской борьбе (юноши до 16 лет)</t>
  </si>
  <si>
    <t>6-11.05</t>
  </si>
  <si>
    <t>Всероссийские соревнования на призы двукратного Олимпийского чемпиона В.Г. Резанцева среди юношей 2005-2006 г.р.</t>
  </si>
  <si>
    <t>май</t>
  </si>
  <si>
    <t>21-24.02</t>
  </si>
  <si>
    <t xml:space="preserve">Всероссийские соревнования по спортивной (греко-римской) борьбе среди юношей до 16 лет "Турнир памяти МС СССР Н.Ф. Мокану" </t>
  </si>
  <si>
    <t>июнь</t>
  </si>
  <si>
    <t>Всероссийский турнир памяти Д.Тимофеева среди юношей до 16 лет по греко-римской борьбе</t>
  </si>
  <si>
    <t>Всероссийский турнир памяти В.Н. Лататуева по спортивной борьбе (дисциплина греко-римская борьба) до 16 лет</t>
  </si>
  <si>
    <t>декабрь</t>
  </si>
  <si>
    <t>Всероссийские соревнования по греко-римской борьбе памяти А.И. Парфенова (юноши до 18 лет)</t>
  </si>
  <si>
    <t>1-6.09</t>
  </si>
  <si>
    <t>Всероссийские соревнования нпо греко-римской борьбе на призы Олимпийского чемпиона Р.А. Казакова (юноши до 18 лет)</t>
  </si>
  <si>
    <t>г. Алушта</t>
  </si>
  <si>
    <t>Первенство Ростовской области  по греко-римской борьбе среди юниоров до 21 года (2000-2002 г.р.)</t>
  </si>
  <si>
    <t xml:space="preserve">Тренировочное мероприятие по подготовке ко II этапу X летней Спартакиады учащихся России 2020 года (юноши, девушки) </t>
  </si>
  <si>
    <t>Финальный этап X  летней Спартакиады учащихся России 2020 года (юноши, девушки)</t>
  </si>
  <si>
    <t xml:space="preserve">Первенство Ростовской области по спортивной борьбе, среди юниоров и юниорок до 21 года  </t>
  </si>
  <si>
    <t xml:space="preserve">Первенство Ростовской области по спортивной борьбе, среди юношей и девушек до 18 лет </t>
  </si>
  <si>
    <t>Первенство ЮФО по вольной  борьбе среди юниорок до 21 года  и юниоров до 21 года</t>
  </si>
  <si>
    <t>март</t>
  </si>
  <si>
    <t>Тренировочные мероприятия  по подготовке к X летней Спартакиаде учащихся России  по прыжкам на батуте</t>
  </si>
  <si>
    <t>25-29.02</t>
  </si>
  <si>
    <t>г. Ярославль</t>
  </si>
  <si>
    <t>Всероссийские соревнования по прыжкам на батуте "Надежды России - 2"  (13-14, 15-16 лет)</t>
  </si>
  <si>
    <t>16-20.04</t>
  </si>
  <si>
    <t>22-27.04</t>
  </si>
  <si>
    <t>г. Новосибирск</t>
  </si>
  <si>
    <t>3-10.05</t>
  </si>
  <si>
    <t>18-22.06</t>
  </si>
  <si>
    <t>29.06-3.07</t>
  </si>
  <si>
    <t>3-6.07</t>
  </si>
  <si>
    <t>13-16.07</t>
  </si>
  <si>
    <t>Первенство и чемпионат Ростовской области  по прыжкам на батуте</t>
  </si>
  <si>
    <t>II этап X летней Спартакиады учащихся России 2020 года</t>
  </si>
  <si>
    <t xml:space="preserve">Всероссийский турнир по греко-римской борьбе на призы Заслуженного тренера России Ярошенко Н.П. </t>
  </si>
  <si>
    <t xml:space="preserve">Тренировочное мероприятие по подготовке к финальному этапу X летней Спартакиады учащихся России 2020 года (юноши, девушки) </t>
  </si>
  <si>
    <t>Первенство России по спортивной  борьбе до 16 лет (юноши, девушки)</t>
  </si>
  <si>
    <t>14-17.05</t>
  </si>
  <si>
    <t>6-10.07</t>
  </si>
  <si>
    <t xml:space="preserve">Первенство ЮФО по спортивной борьбе среди девушек  до 18 лет </t>
  </si>
  <si>
    <t>г.Сочи</t>
  </si>
  <si>
    <t xml:space="preserve">Всероссийские соревнования "Зимние старты"
- Оптимист
- Зум 8
- Кадет
- Лазер 4.7
- 420                                                                      </t>
  </si>
  <si>
    <t>Тренировочное мероприятие по подготовке к Х летней Спартакиаде учащихся России 2020 года                                      -Оптимист</t>
  </si>
  <si>
    <t xml:space="preserve">Тренировочное мероприятие по подготовке ко Всероссийским соревнованиям «Зимняя Ривьера»
- Лазер 4.7
- 420                                                                     </t>
  </si>
  <si>
    <t>19-22.02</t>
  </si>
  <si>
    <t xml:space="preserve">Всероссийские соревнования «Зимняя Ривьера»
- Лазер 4.7                                                                                                             - 420                                                                                        </t>
  </si>
  <si>
    <t>22-29.02</t>
  </si>
  <si>
    <t xml:space="preserve">Всероссийские соревнования «Зимняя Ривьера»
- Лазер 4.7
- 420                                                                                                 - 29er                                                                                             - Накра-15                                                                                       - Накра- 17                                                                                      - Лазер                                                                                                  -Лазер-радиал                                                                                        -470                                                        </t>
  </si>
  <si>
    <t>Тренировочное мероприятие по подготовке к Х летней Спартакиаде учащихся России 2020 года                                                                            -Оптимист</t>
  </si>
  <si>
    <t>29.02-9.03</t>
  </si>
  <si>
    <t xml:space="preserve">Тренировочное мероприятие по подготовке ко Всероссийским соревнованиям «Первенство КЧФ»
-Оптимист
- Зум 8                   
- Кадет   </t>
  </si>
  <si>
    <t>20-23.03</t>
  </si>
  <si>
    <t>Всероссийские соревнования «Первенство КЧФ» 
-Оптимист                        
- Зум 8                        
- Кадет</t>
  </si>
  <si>
    <t>23-29.03</t>
  </si>
  <si>
    <t>Всероссийские соревнования «Первенство КЧФ» 
-Оптимист                      
- Зум 8  
- Кадет</t>
  </si>
  <si>
    <t xml:space="preserve">Тренировочное мероприятие по подготовке к Кубку России                                                                                                     -470                                                                                                                                           -Лазер                                                                                                                         -Накра 17                                                                                                                                       -Лазер-радиал (ж)                                         </t>
  </si>
  <si>
    <t>21-24.03</t>
  </si>
  <si>
    <t xml:space="preserve"> Кубок России в классах яхт                                                                          -470                                                                                                           -Лазер                                                                                                                                                  -Накра 17                                                                                                 -Лазер-радиал (ж)                    </t>
  </si>
  <si>
    <t>Тренировочное мероприятие по подготовке ко Всероссийским соревнованиям "Сочинская регата"
- Лазер 4.7 
- 420 
- Техно</t>
  </si>
  <si>
    <t>Тренировочное мероприятие по подготовке ко Всероссийским соревнованиям "Сочинская регата"                 
- Лазер 4.7                       
- 420                   
- Техно                                                                                                          - 29еr                                                                                                                    - лазер-радиал                                                                                                 - Накра-15</t>
  </si>
  <si>
    <t>Всероссийские соревнования  «Сочинская регата»
- Лазер 4.7 
- 420 
- Техно</t>
  </si>
  <si>
    <t xml:space="preserve"> Всероссийские соревнования "Сочинская регата"
- Лазер 4.7 
- 420 
- Техно                                                                                                          - 29еr                                                                                                                         - лазер-радиал                                                                                - Накра-15</t>
  </si>
  <si>
    <t>Тренировочное мероприятие по подготовке к Кубку России                                                                                                                      -470                                                                                                     -Лазер                                                                                           -Накра 17                                                                                              -Лазер-радиал (ж)</t>
  </si>
  <si>
    <t>14-17.04</t>
  </si>
  <si>
    <t>Кубок России                                                                                         -470                                                                                               -Лазер                                                                                                  -Накра 17                                                                                              -Лазер-радиал (ж)</t>
  </si>
  <si>
    <t>17-23.04</t>
  </si>
  <si>
    <t xml:space="preserve">Тренировочное мероприятие  по подготовке ко Всероссийским соревнованиям "Кубок яхт клуба г.Сочи"
- Оптимист
</t>
  </si>
  <si>
    <t>Всероссийские соревнования «Кубок яхт клуба г. Сочи» 
- Оптимист</t>
  </si>
  <si>
    <t>24-30.04</t>
  </si>
  <si>
    <t xml:space="preserve">Тренировочное мероприятие по подготовке ко Всероссийским соревнованиям «Весенние паруса Таганрога» 
- Лазер 4.7                     
- Кадет             
- 420                                                                                                   - Зум 8
 </t>
  </si>
  <si>
    <t>23-27.04</t>
  </si>
  <si>
    <t xml:space="preserve">Тренировочное мероприятие по подготовке ко Всероссийским соревнованиям «Весенние паруса Таганрога» 
- Лазер 4.7 
- Кадет
- 420                                                                                                         - Зум 8                                                                                                                 -Лазер                                                                                                                         -Лазер-радиал                                                                                                                          -Техно                                                                                                       -29еr                                                                                                     -Накра-15                                                                                    -Оптимист
 </t>
  </si>
  <si>
    <t xml:space="preserve"> Всероссийские соревнования «Весенние паруса Таганрога» 
- Лазер 4.7 
- Кадет 
- 420                                                                                                                     - Зум 8
 </t>
  </si>
  <si>
    <t>28.04-04.05</t>
  </si>
  <si>
    <t xml:space="preserve">Всероссийские соревнования «Весенние паруса Таганрога» 
- Лазер 4.7   
- Кадет         
- 420                                                                                                                - Зум 8                                                                                                        -Лазер                                                                                                              -Лазер-радиал                                                                                              -Техно                                                                                                                 -29еr                                                                                                           -Накра-15                                                                                          -Оптимист
 </t>
  </si>
  <si>
    <t>Тренировочное мероприятие по подготовке ко Всероссийским соревнованиям "Кубок Ассоциации класса яхт Оптимист"</t>
  </si>
  <si>
    <t>май-июнь</t>
  </si>
  <si>
    <t>Всероссийские соревнования "Кубок Ассоциациикласса яхт                                              -Оптимист"</t>
  </si>
  <si>
    <t>Тренировочное мероприятие по подготовке ко Всероссийским соревнованиям " Кубок Ассоциации класса яхт Оптимист"</t>
  </si>
  <si>
    <t>Всеросийские соревнования "Кубок Ассоциации класса яхт Оптимист"</t>
  </si>
  <si>
    <t>Тренировочное мероприятие по подготовке к Кубку России                                                                                             - 420</t>
  </si>
  <si>
    <t>28-31.05</t>
  </si>
  <si>
    <t>г.Тольятти</t>
  </si>
  <si>
    <t>Кубок России                                                                                                    - 420</t>
  </si>
  <si>
    <t>1-7.06</t>
  </si>
  <si>
    <t>Тренировочное мероприятие по подготовке к Кубку России                                                                          -470                                                                                -Лазер                                                                                  -Накра -17                                                                                                -Лазер-радиал(ж)                                                                                -Лазер-радиал(м)                                                                                       -29er                                                                                         -420</t>
  </si>
  <si>
    <t>Кубок России                                                              -470                                                                                -Лазер                                                                                 -Накра -17                                                                                                -Лазер-радиал(ж)                                                                                -Лазер-радиал(м)                                                                                       -29er                                                                                         -420</t>
  </si>
  <si>
    <t>Тренировочное мероприятие по подготовке к финалу X летней Спартакиады учащихся России 2020 (все классы яхт)</t>
  </si>
  <si>
    <t>2-10.06</t>
  </si>
  <si>
    <t>Финал  X летней Спартакиады учащихся России 2020 по парусному спорту</t>
  </si>
  <si>
    <t>10-16.06.</t>
  </si>
  <si>
    <t xml:space="preserve">Чемпионат и первенство Ростовской области по парусному спорту                                                           -420                                                                                     -29er                                                                           -Лазер                                                                              -Лазер 4.7                                                                   -Лазер-радиал                                                                               -Накра-15                           </t>
  </si>
  <si>
    <t>июнь-июль</t>
  </si>
  <si>
    <t>Чемпионат и первенство ЮФО "Кубок Фанагории" по парусному спорту</t>
  </si>
  <si>
    <t>22-28.06</t>
  </si>
  <si>
    <t>Тренировочное мероприятие по подготовке к Первенству России в классе "Оптимист"</t>
  </si>
  <si>
    <t>Тренировочное мероприятие по подготовке к первенству ЮФО                                                        -Кадет                                                                              -Зум-8                                                                                                    -Лазер 4.7                                                                                   -420                                                                                      -29er                                                                                     -Оптимист                                                                            -Накра-15</t>
  </si>
  <si>
    <t>10-13.07</t>
  </si>
  <si>
    <t>Первенство ЮФО                                                       -Кадет                                                                              -Зум-8                                                                                                    -Лазер 4.7                                                                                   -420                                                                                      -29er                                                                                     -Оптимист                                                                            -Накра-15</t>
  </si>
  <si>
    <t>13-19.07</t>
  </si>
  <si>
    <t>Тренировочное мероприятие по подготовке к чемпионату ЮФО по парусному спорту                                                            -470                                                                               -Накра-17                                                                     -Лазер                                                                            -Лазер-радиал                                                                                            -420                                                                                     -29er</t>
  </si>
  <si>
    <t>25-28.07</t>
  </si>
  <si>
    <t>Чемпионат ЮФО по парусному спорту                                                           -470                                                                               -Накра-17                                                                     -Лазер                                                                            -Лазер-радиал                                                                                            -420                                                                                     -29er</t>
  </si>
  <si>
    <t>28.07-03.08</t>
  </si>
  <si>
    <t>"Кубок Таганрогского залива"                                         -Оптимист                                                                    -Кадет                                                                                -Лазер 4.7                                                                             -Лазер-радиал                                                                  -420                                                                               -Зум-8                                                                               - 29er                                                                                      -Техно</t>
  </si>
  <si>
    <t>4-10.08</t>
  </si>
  <si>
    <t>с. Павло-Очаковская коса</t>
  </si>
  <si>
    <t>21-24.08</t>
  </si>
  <si>
    <t>Первенство России по парусному спорту                                                    -420                                                                                   -29er                                                                             -Лазер 4.7                                                                               -Накра-15</t>
  </si>
  <si>
    <t>24-30.08</t>
  </si>
  <si>
    <t>3-6.09</t>
  </si>
  <si>
    <t xml:space="preserve">Первенство России по парусному спорту                                                    -Накра-17                                                                                   -49й                                                                                                                                                             -470                                                                                         -Лазер                                                                                         -Лазер-радиал                                                                 -Техно                                                                         </t>
  </si>
  <si>
    <t>6-13.09</t>
  </si>
  <si>
    <t xml:space="preserve">Тренировочное мероприятие по подготовке к Чемпионату России по парусному спорту                           -420                                                                                   -29er                                                                             -Лазер-радиал(муж)           </t>
  </si>
  <si>
    <t>17-20.09</t>
  </si>
  <si>
    <t>20-26.09</t>
  </si>
  <si>
    <t>Первенство России в классе яхт "Оптимист"</t>
  </si>
  <si>
    <t>28.10-4.11</t>
  </si>
  <si>
    <t xml:space="preserve">Первенство Ростовской области по гребле на байдарках и каноэ (17-16 лет, 15-14 лет) </t>
  </si>
  <si>
    <t xml:space="preserve">Первенство Ростовской области по гребле на байдарках и каноэ (до 19 лет, 17-16 лет, 15-14 лет) </t>
  </si>
  <si>
    <t>18-24.08</t>
  </si>
  <si>
    <t>г. Воронеж</t>
  </si>
  <si>
    <t>Всероссийские соревнования "Кубок братьев Агеевых и Олимпийских чемпионов Ю.Постригая  и А. Дьяченко по гребле на байдарках и каноэ"</t>
  </si>
  <si>
    <t>27-30.08</t>
  </si>
  <si>
    <t>Чемпионат Ростовской области по мини-футболу среди женских команд</t>
  </si>
  <si>
    <t>январь-март</t>
  </si>
  <si>
    <t>Первенство Ростовской области по мини-футболу среди девушек до 17 лет</t>
  </si>
  <si>
    <t>Первенство Ростовской области по мини-футболу среди девушек до 15 лет</t>
  </si>
  <si>
    <t>Первенство Ростовской области по мини-футболу среди девушек до 13 лет</t>
  </si>
  <si>
    <t xml:space="preserve">п. Мостовской   Краснодарский край     </t>
  </si>
  <si>
    <t xml:space="preserve">  26.03-04.04           </t>
  </si>
  <si>
    <t>г. Анапа  Краснодарский  край</t>
  </si>
  <si>
    <t>г. Азов  Ростовской  области</t>
  </si>
  <si>
    <r>
      <rPr>
        <sz val="12"/>
        <color indexed="8"/>
        <rFont val="Times New Roman"/>
        <family val="1"/>
      </rPr>
      <t xml:space="preserve">согласно календаря         </t>
    </r>
    <r>
      <rPr>
        <sz val="10"/>
        <color indexed="8"/>
        <rFont val="Times New Roman"/>
        <family val="1"/>
      </rPr>
      <t>(с разъездами)</t>
    </r>
  </si>
  <si>
    <r>
      <rPr>
        <sz val="12"/>
        <color indexed="8"/>
        <rFont val="Times New Roman"/>
        <family val="1"/>
      </rPr>
      <t xml:space="preserve">согласно календаря          </t>
    </r>
    <r>
      <rPr>
        <sz val="10"/>
        <color indexed="8"/>
        <rFont val="Times New Roman"/>
        <family val="1"/>
      </rPr>
      <t>(с разъездами)</t>
    </r>
  </si>
  <si>
    <t>Зональные соревнования первенство России среди команд девушек до 17 лет (зона ЮФО/СКФО)</t>
  </si>
  <si>
    <t xml:space="preserve"> г. Астрахань</t>
  </si>
  <si>
    <t xml:space="preserve"> г. Краснодар</t>
  </si>
  <si>
    <t>13-16.02</t>
  </si>
  <si>
    <t>11-15.03</t>
  </si>
  <si>
    <t>Открытый турнир по боксу класса ”Б” Памяти тяжеловесов Дона</t>
  </si>
  <si>
    <t>Открытый областной турнир МБУ ДО ДЮЦ "Боевые перчатки" среди юношей и девушек 15-16 лет, 13-14 лет</t>
  </si>
  <si>
    <t>Открытый областной турнир памяти подводника С. Калинина. среди юношей 13-14 лет, среди юношей 15-16 лет</t>
  </si>
  <si>
    <t>Областной турнир посвященный дню сотрудника органов внутренних дел Российской Федерации среди юношей и девушек 15-16 лет, 13-14 лет</t>
  </si>
  <si>
    <t>Открытый областной турнир памяти В.А. Поталова среди юношей 13-14 лет, среди юниоров 15-16 лет</t>
  </si>
  <si>
    <t>Открытый областной турнир памяти тренера Д. Жилякова среди юношей 15-16 лет, среди юниоров 17-18 лет</t>
  </si>
  <si>
    <t>Турнир "Покрова Пресвятой Богородицы"</t>
  </si>
  <si>
    <t>Отделение "Бокс"</t>
  </si>
  <si>
    <t>Отделение "Гребля на байдарках и каноэ"</t>
  </si>
  <si>
    <t>г. Ростов-на-Дону       "Коралл"</t>
  </si>
  <si>
    <t>Отделение " Плавание"</t>
  </si>
  <si>
    <t>13-15.03</t>
  </si>
  <si>
    <t>27-29.02</t>
  </si>
  <si>
    <t>16-18.04</t>
  </si>
  <si>
    <t>4-6.06</t>
  </si>
  <si>
    <t>4.07</t>
  </si>
  <si>
    <t xml:space="preserve">Первенство Ростовской области по программе Олимпиады Дона по плаванию в рамках I этапа X летней Спартакиады учащихся  России отбор на первенство России и II этап Спартакиады юноши (2004-2005 г.р.) 15-16 лет, девушки (2006-2007 г.р.) 13-14 лет </t>
  </si>
  <si>
    <t>Областной турнир по плаванию в честь ЗМС Юлии Ефимовой (25 метров) юноши (2008-2009 г.р.) 11-12 лет, девушки (2010-2011 г.р.) 9-10 лет</t>
  </si>
  <si>
    <t>Кубок Федерации плавания Ростовской области, посвященный дню пловца мужчины (2005 г.р.) и старше, женщины (2007 г.р.) 13 лет и старше</t>
  </si>
  <si>
    <t>10-12.09</t>
  </si>
  <si>
    <t>Областные соревнования по плаванию "Юность Дона" (25 метров) юноши (2006-2007 г.р.) 13-14 лет девушки (2008-2009 г.р.) 11-12 лет отбор на Всероссийские соревнования по плаванию "Юность России"</t>
  </si>
  <si>
    <t>29-31.10</t>
  </si>
  <si>
    <t>Областные соревнования по программе "Золотая рыбка" (25 метров) юноши (2008-2009 г.р.) 11-12 лет, девушки (2010-2011 г.р.) 9-10 лет</t>
  </si>
  <si>
    <t>Областные соревнования по плаванию "Резерв Дона" (50 метров) юниоры 17-18 лет (2002-2003 г.р.), юниорки 15-17 лет (2003-2005 г.р.), юноши 15-16 лет (2004-2005 г.р.), девушки 13-14 лет (2006-2007 г.р.)</t>
  </si>
  <si>
    <t>17-19.12</t>
  </si>
  <si>
    <t>Первенство ЮФО и СКФО (отбор на финал ПРФ и региональный отбор к финалу Спартакиады)</t>
  </si>
  <si>
    <t>Первенство  Ростовской  области  по  мини- футболу   среди детей 2009 г.р.</t>
  </si>
  <si>
    <t>январь</t>
  </si>
  <si>
    <t xml:space="preserve"> г. Ростов-на- Дону</t>
  </si>
  <si>
    <t>Первенство  Ростовской  области  по футболу   среди  юношей  2004 г.р.</t>
  </si>
  <si>
    <t>апрель- июнь</t>
  </si>
  <si>
    <t>Первенство  Ростовской  области  по футболу   среди  юношей  2006 г.р.</t>
  </si>
  <si>
    <t>Тренировочные  сборы  по  подготовке  к  первенству ЮФО/СКФО  среди  юношей 2007 г.р.</t>
  </si>
  <si>
    <t>март - апрель</t>
  </si>
  <si>
    <t xml:space="preserve">      по  назначению</t>
  </si>
  <si>
    <t>Тренировочные  сборы  по  подготовке  к  первенству ЮФО/СКФО  среди  юношей 2008 г.р.</t>
  </si>
  <si>
    <t>Тренировочные  сборы  по  подготовке  к  первенству ЮФО/СКФО  среди  юношей 2009 г.р.</t>
  </si>
  <si>
    <t>Областные соревнования по  футболу  среди  юношей  2008 г.р.</t>
  </si>
  <si>
    <t>май - октябрь</t>
  </si>
  <si>
    <t>Областные соревнования по  футболу  среди  юношей  2009 г.р.</t>
  </si>
  <si>
    <t>Областные соревнования по  футболу  среди  юношей  2010 г.р.</t>
  </si>
  <si>
    <t>май - сентябрь</t>
  </si>
  <si>
    <t xml:space="preserve">  август - ноябрь</t>
  </si>
  <si>
    <t>Кубок  Ростовской  области  по футболу   среди  юношей  2006 г.р.</t>
  </si>
  <si>
    <t>Кубок  ЮФО/СКФО  среди  юношей 2009 г.р.</t>
  </si>
  <si>
    <t xml:space="preserve"> октябрь - ноябрь   </t>
  </si>
  <si>
    <t>по  назначению</t>
  </si>
  <si>
    <t>Первенство  Ростовской  области  по  мини- футболу   среди детей 2007 г.р.</t>
  </si>
  <si>
    <t>Первенство Ростовской области по индорхоккею  среди  юношей 17-18 лет (2002-2003 г.р.)</t>
  </si>
  <si>
    <t>Первенство Ростовской области по индорхоккею  среди юношей 15-16 лет (2004-2005 г.р.)</t>
  </si>
  <si>
    <t>23-24.02</t>
  </si>
  <si>
    <t>Первенство Ростовской области по хоккею на траве среди юношей 15-16 лет</t>
  </si>
  <si>
    <t>20-22.03</t>
  </si>
  <si>
    <t>Первенство Ростовской области по хоккею на траве среди юношей 17-18 лет (2002-2003 г.р.)</t>
  </si>
  <si>
    <t>Первенство Ростовской области по хоккею на траве среди юношей 13-14 лет</t>
  </si>
  <si>
    <t>Первенство России по хоккею на траве среди юношей 17-18 лет</t>
  </si>
  <si>
    <t xml:space="preserve">май-июнь
</t>
  </si>
  <si>
    <t>Первенство ЮФО, СКФО, ЦФО, СФО, ЗФО по хоккею на траве среди юношей 13-14 лет (отбор  к Х летней Спарта-киаде учащихся России 2020 года)</t>
  </si>
  <si>
    <t>Первенство Ростовской области по хоккею на траве среди юниоров 19-21 год</t>
  </si>
  <si>
    <t>Тренировочное мероприятие сборной команды Ростовской области по хоккею на траве (юноши) к Х летней Спартакиаде учащихся России 2020 года</t>
  </si>
  <si>
    <t xml:space="preserve">Первенство России среди юниоров 19-21 года </t>
  </si>
  <si>
    <t>24-31.07</t>
  </si>
  <si>
    <t>Финальные соревнования по хоккею на траве среди юношей 13-14 лет (2006-2007 г.р)  Х летней Спартакиады учащихся России 2020г</t>
  </si>
  <si>
    <t>Отделение "Велоспорт"</t>
  </si>
  <si>
    <t>Тренировочные мероприятия к первенству России  и всероссийским соревнованиям по велоспорту (трек)</t>
  </si>
  <si>
    <t>Первенство России и всероссийские соревнования по велоспорту (трек)</t>
  </si>
  <si>
    <t>17-23.01</t>
  </si>
  <si>
    <t>Тренировочные  мероприятия  к первенству России  и всероссийским соревнованиям по велоспорту (шоссе)</t>
  </si>
  <si>
    <t>21.02-06.03</t>
  </si>
  <si>
    <t>23-31.03</t>
  </si>
  <si>
    <t xml:space="preserve">Первенство Ростовской области по велоспорту (шоссе)  на приз "Открытие сезона" </t>
  </si>
  <si>
    <t>11-12.04</t>
  </si>
  <si>
    <t>Областные соревнования по велоспорту (шоссе)</t>
  </si>
  <si>
    <t>23-24.04</t>
  </si>
  <si>
    <t xml:space="preserve">Первенство Ростовской области по велоспорту (трек)  на приз "Открытие сезона" </t>
  </si>
  <si>
    <t>18-19.04</t>
  </si>
  <si>
    <t>Областные соревнования по велоспорту (шоссе) праздник "Весны и труда"</t>
  </si>
  <si>
    <t xml:space="preserve">Многодневные  гонки по велоспорту (трек) </t>
  </si>
  <si>
    <t>31.05-04.06</t>
  </si>
  <si>
    <t>Тренировочные мероприятия  к первенству России и всероссийским соревнованиям по велоспорту (трек)   2020 года</t>
  </si>
  <si>
    <t>Первенство России и  Всероссийские соревнования по велоспорту (трек)</t>
  </si>
  <si>
    <t>14-18.05</t>
  </si>
  <si>
    <t>Первенство России и  Всероссийские соревнования по велоспорту (треке)</t>
  </si>
  <si>
    <t>Первенство России и  всероссийские соревнования по велоспорту (трек)</t>
  </si>
  <si>
    <t xml:space="preserve">Многодневные  гонки по велоспорту (шоссе) </t>
  </si>
  <si>
    <t>X летняя Спартакиада учащихся России 2020 года по велоспорту (трек)</t>
  </si>
  <si>
    <t>Первенство Ростовской области по велоспорту (шоссе), посвященное памяти Араканцева</t>
  </si>
  <si>
    <t xml:space="preserve">август </t>
  </si>
  <si>
    <t>X летняя Спартакиада учащихся России 2020 года по велоспорту (шоссе)</t>
  </si>
  <si>
    <t>Первенство Ростовской области по велоспорту (трек)</t>
  </si>
  <si>
    <t>22-23.08</t>
  </si>
  <si>
    <t>Областные соревнования и первенство России посвященные Дню шахтера</t>
  </si>
  <si>
    <t>28-30.08</t>
  </si>
  <si>
    <t>Первенство России  и всероссийские соревнования по велоспорту (трек)</t>
  </si>
  <si>
    <t>Областные соревнования по велоспорту (шоссе) на приз "Закрытие сезона"</t>
  </si>
  <si>
    <t>26-27.09</t>
  </si>
  <si>
    <t>Первенство Ростовской области  по велоспорту (трек) "Золотая осень"</t>
  </si>
  <si>
    <t>г. Сочи (Адлер)</t>
  </si>
  <si>
    <t xml:space="preserve"> г.Ростов-на-Дону</t>
  </si>
  <si>
    <t>г. Ростов-на- Дону</t>
  </si>
  <si>
    <t>3-17.01</t>
  </si>
  <si>
    <t>8-21.03</t>
  </si>
  <si>
    <t>1-2.05</t>
  </si>
  <si>
    <t>1-5.07</t>
  </si>
  <si>
    <t>3-4.10</t>
  </si>
  <si>
    <t xml:space="preserve">Тренировочное мероприятие по подготовке ко Всероссийским соревнованиям «Зимняя Ривьера»
- Лазер 4.7                  
- 420                                                                                           - 29er                                                                                             - Накра-15                                                                    - Накра- 17                                                                                           - Лазер                                                                                                       - Лазер-радиал                                                              -470                                                              </t>
  </si>
  <si>
    <t>5-13.10</t>
  </si>
  <si>
    <t>Тренировочное мероприятие по подготовке к всероссийским соревнованиям и первенству России среди юношей и девушек 2004-2005, 2006-2007 г.р. по гребле на байдарках и каноэ</t>
  </si>
  <si>
    <t>Первенство России (до 17 лет) и всеросийские соревнования (до 15 лет) по гребле на байдарках и каноэ</t>
  </si>
  <si>
    <t>43.</t>
  </si>
  <si>
    <t xml:space="preserve">Тренировочное мероприятие по подготовке ко всероссийским соревнованиям "Зимние старты"                                       - Оптимист
- Зум 8
- Кадет
- Лазер 4.7
- 420                                                                             </t>
  </si>
  <si>
    <t xml:space="preserve">Тренировочное мероприятие по подготовке ко всероссийским соревнованиям "Зимние старты"  и      "Зимняя Ривьера"                                                              - Оптимист
- Зум 8
- Кадет
- Лазер 4.7
- 420                                                                                 - 29er                                                                                             - Накра-15                                                                    - Накра- 17                                                                                           - Лазер                                                                                                       - Лазер-радиал                                                              -470                                                                         </t>
  </si>
  <si>
    <t>2-5.01</t>
  </si>
  <si>
    <t>5-11.01</t>
  </si>
  <si>
    <t>31.01-9.02</t>
  </si>
  <si>
    <t>п. Сенной</t>
  </si>
  <si>
    <t>Тренировочное мероприятие  по подготовке к первенству России в классе "Оптимист"</t>
  </si>
  <si>
    <t xml:space="preserve">Тренировочное мероприятие по подготовке к первенству России по парусному спорту                                                           -420                                                                                     -29er                                                                           -Лазер                                                                              -Лазер 4.7                                                                   -Лазер-радиал                                                                                                         </t>
  </si>
  <si>
    <t>Тренировочное мероприятие по  подготовке к первенству России по парусному спорту                                             -420                                                                                   -29er                                                                             -Лазер 4.7                                                                               -Накра-15</t>
  </si>
  <si>
    <t xml:space="preserve">Тренировочное мероприятие по подготовке к первенству России по парусному спорту                                                      -Накра-17                                                                                   -49й                                                                                                                                                             -470                                                                                         -Лазер                                                                                         -Лазер-радиал                                                                 -Техно                                                                         </t>
  </si>
  <si>
    <t xml:space="preserve">г. Таганрог       </t>
  </si>
  <si>
    <t>Тренировочное мероприятие по подготовке к первенству России в классе яхт "Оптимист"</t>
  </si>
  <si>
    <t>2-5.10</t>
  </si>
  <si>
    <t>Отделение "Футбол" девушки</t>
  </si>
  <si>
    <t>май-сентябрь</t>
  </si>
  <si>
    <t>Отделение "Футбол" юноши</t>
  </si>
  <si>
    <t>Тренировочное мерприятие по подготовке  к X  летней Спартакиаде учащихся России 2020 года по футболу  (среди девушек 2003-2004 г.г.р.)</t>
  </si>
  <si>
    <t>Тренировочное мероприятие по подготовке  к  X летней  Спартакиаде учащихся России  по футболу (среди девушек 2003-2004 г.г.р.)</t>
  </si>
  <si>
    <t>2 этап  X  летней Спартакиады учащихся России 2020 года по футболу (среди девушек 2003-2004 г.г.р.)</t>
  </si>
  <si>
    <t xml:space="preserve"> Финал  X летней Спартакиады учащихся России  2020 года  по футболу (среди девушек 2003-2004 г.г.р.)</t>
  </si>
  <si>
    <t>Тренировочное мероприятие по подготовке  к X  Спартакиаде учащихся России  по футболу (среди девушек 2003-2004 г.г.р.)</t>
  </si>
  <si>
    <t>Отделение "Хоккей на траве"</t>
  </si>
  <si>
    <t>4-6.01</t>
  </si>
  <si>
    <t>7-8.01</t>
  </si>
  <si>
    <t>3-5.04</t>
  </si>
  <si>
    <t>9-12.04</t>
  </si>
  <si>
    <t>г. Электросталь</t>
  </si>
  <si>
    <t>18-30.07</t>
  </si>
  <si>
    <t>16-23.08</t>
  </si>
  <si>
    <t>29.08-5.09</t>
  </si>
  <si>
    <t>г. Крымск Краснодарский край</t>
  </si>
  <si>
    <t>21-28.04</t>
  </si>
  <si>
    <t>Первенство ЮФО, СКФО, ЦФО, СФО, ЗФО по хоккею на траве среди юношей 15-16 лет (участие сборной 13-14 лет для подготовки к Х летней Спартакиаде учащихся России 2020 года)</t>
  </si>
  <si>
    <t>Тренировочное мероприятие сборной команды Ростовской области по хоккею на траве (юноши) к первенству России и Х летней Спартакиаде учащихся России 2020 года</t>
  </si>
  <si>
    <t>Первенство России по хоккею на траве среди юношей 13-14 лет (2006-2007 г.р)</t>
  </si>
  <si>
    <t>2-9.07</t>
  </si>
  <si>
    <t>Всероссийские соревнования "Травушка" по хоккею на траве среди юношей до 13 лет</t>
  </si>
  <si>
    <t>Отделение "Регби"</t>
  </si>
  <si>
    <t>8-10.05</t>
  </si>
  <si>
    <t>Турнир по регби, посвященный  75 годовщине со Дня Победы</t>
  </si>
  <si>
    <t>Первенство ЮФО (до 17 лет; 15 лет( по гребле на байдакрах и каноэ</t>
  </si>
  <si>
    <t>ст. 2269999 - 755 000,00  (питание и прочие расходы)</t>
  </si>
  <si>
    <t>ст. 2260002 - 523 250,00  (проживание)</t>
  </si>
  <si>
    <t>ст. 2260001 - 239 700,00  (проезд)</t>
  </si>
  <si>
    <t>ст. 2220000 - 0,00  (транспортные услуги по договору)</t>
  </si>
  <si>
    <t>ст.2260007 - 7 630 500,00</t>
  </si>
  <si>
    <t>ГСМ мат.ч.</t>
  </si>
  <si>
    <t>Итого: 10 175 900,00</t>
  </si>
  <si>
    <t>Платные дор.</t>
  </si>
  <si>
    <t>Первенство Ростовской области по боксу среди юношей 15-16 лет</t>
  </si>
  <si>
    <t>Первенство Ростовской области по боксу среди юношей  13-14 лет</t>
  </si>
  <si>
    <t xml:space="preserve">Чемпионат России по парусному спорту                           -420                                                                                   -29er                                                                             -Лазер-радиал (муж)           </t>
  </si>
  <si>
    <t xml:space="preserve">" 30-я Геленджикская Регата" по парусному спорту - Оптимист                                                                    -Кадет                                                                         -Лазер                                                                               -Лазер 4.7                                                                             -Лазер-радиал                                                                  -420,470                                                                               -Зум-8                                                                               - 29er                                                                                      -Техно  </t>
  </si>
  <si>
    <t>Чемпионат и первенство Ростовской области (50 метров) мужчины (2005 г.р.) 15 лет и старше, женщины (2007 г.р.) 13 лет и старше, юниоры 17-18 лет (2002-2003 г.р.),  юниорки 15-17 лет (2003-2005 г.р.). Отбор на чемпионат и первенство ЮФО</t>
  </si>
  <si>
    <t>Кубок Ростовской области (50 метров) мужчины 2005 г.р. и старше,  женщины 2007 г.р. и старше. Отбор на Кубок России (финал)</t>
  </si>
  <si>
    <t>Областной турнир памяти Г.Шатворяна по греко-римской борьбе</t>
  </si>
  <si>
    <r>
      <t xml:space="preserve">Первенство ЮФО по греко-римской борьбе </t>
    </r>
    <r>
      <rPr>
        <sz val="11"/>
        <color indexed="8"/>
        <rFont val="Times New Roman"/>
        <family val="1"/>
      </rPr>
      <t>среди юношей до 16 лет</t>
    </r>
  </si>
  <si>
    <t>пгт.Куйбышево</t>
  </si>
  <si>
    <t>г. Азов                 Ростовская  область</t>
  </si>
  <si>
    <t xml:space="preserve">  июнь                          7 дней    </t>
  </si>
  <si>
    <t xml:space="preserve">  июль                              4 дня    </t>
  </si>
  <si>
    <t xml:space="preserve"> июль                            4 дня   </t>
  </si>
  <si>
    <t xml:space="preserve">   25-29.05</t>
  </si>
  <si>
    <t xml:space="preserve"> 1-5.06</t>
  </si>
  <si>
    <t xml:space="preserve">   8-12.06</t>
  </si>
  <si>
    <t xml:space="preserve">  8-12.06</t>
  </si>
  <si>
    <t>Первенство ЮФО/СКФО  среди  юношей 2007 г.р.</t>
  </si>
  <si>
    <t>Первенство ЮФО/СКФО  среди  юношей 2009 г.р.</t>
  </si>
  <si>
    <t>Первенство ЮФО/СКФО  среди  юношей 2008 г.р.</t>
  </si>
  <si>
    <t>Первенство ЮФО/СКФО  среди  юношей 2010 г.р.</t>
  </si>
  <si>
    <t>Первенство ЮФО/СКФО  среди  юношей 2011 г.р.</t>
  </si>
  <si>
    <t>Первенство ЮФО/СКФО  среди  юношей 2012 г.р.</t>
  </si>
  <si>
    <t>Кубок  Ростовской области по футболу среди юношей  2004 г.р.</t>
  </si>
  <si>
    <t xml:space="preserve">  1-5.06</t>
  </si>
  <si>
    <t xml:space="preserve">     Отделение "Спортивная борьба"</t>
  </si>
  <si>
    <t xml:space="preserve">          Вольная борьба</t>
  </si>
  <si>
    <t xml:space="preserve">                                        Греко-римская борьба</t>
  </si>
  <si>
    <t>ст.2260005 - 246 000,00 (питание по договору  тренеры и спортсмены)</t>
  </si>
  <si>
    <t>Итого по отделению "Регби"</t>
  </si>
  <si>
    <t>30 000 руб.</t>
  </si>
  <si>
    <t>Итого по отделению "Футбол" (юноши)</t>
  </si>
  <si>
    <t>Тренировочные мероприятия к первенству России  и всероссийским соревнованиям по велоспорту (шоссе)</t>
  </si>
  <si>
    <t>р. Крым, г. Саки</t>
  </si>
  <si>
    <t xml:space="preserve">"Черноморская Регата" по парусному спорту                                                                  -470                                                                                     -Лазер                                                                         -Лазер 4.7                                                                            -Накра -15; 17                                                                                                -Лазер-радиал(ж)                                                                                                                                                                     -29er                                                                                         -420                                                                              -Техно                                                                         -49й       </t>
  </si>
  <si>
    <t>Чемпионат и первенство Ростовской области (25 метров) мужчины 2005 г.р. и старше, женщины 2007 г.р. и старше, юниоры 17-18 лет (2002-2003 г.р.), юниорки 15-17 лет (2003-2005 г.р.), юноши 15-16 лет (2004-2005 г.р.), девушки 13-14 лет (2006-2007 г.р.) отбор на чемпионат и первенство ЮФО</t>
  </si>
  <si>
    <t>Областные соревнования по программе "Весёлый дельфин" (50 метров) юноши (2006-2007 г.р.) 13-14 лет, девушки (2008-2009 г.р.) 11-12 лет. Отбор на всероссийские соревнования "Весёлый дельфин"</t>
  </si>
  <si>
    <t xml:space="preserve"> Всероссийский турнир по вольной борьбе среди женщин   на призы ЗМС Анны Шамовой</t>
  </si>
  <si>
    <t>26-30.01</t>
  </si>
  <si>
    <t xml:space="preserve">1-10.05           </t>
  </si>
  <si>
    <t>Тренировочное мероприятие по подготовке  к X  летней Спартакиаде учащихся России  по футболу среди девушек 2003-2004 г.г.р.</t>
  </si>
  <si>
    <t>г. Азов Ростовской  области</t>
  </si>
  <si>
    <r>
      <t xml:space="preserve">  согласно           календаря                        </t>
    </r>
    <r>
      <rPr>
        <sz val="10"/>
        <color indexed="8"/>
        <rFont val="Times New Roman"/>
        <family val="1"/>
      </rPr>
      <t>(с разъездами)</t>
    </r>
  </si>
  <si>
    <r>
      <t xml:space="preserve"> согласно          календаря                        </t>
    </r>
    <r>
      <rPr>
        <sz val="10"/>
        <color indexed="8"/>
        <rFont val="Times New Roman"/>
        <family val="1"/>
      </rPr>
      <t>(с разъездами)</t>
    </r>
  </si>
  <si>
    <r>
      <t xml:space="preserve"> согласно         календаря                        </t>
    </r>
    <r>
      <rPr>
        <sz val="10"/>
        <color indexed="8"/>
        <rFont val="Times New Roman"/>
        <family val="1"/>
      </rPr>
      <t>(с разъездами)</t>
    </r>
  </si>
  <si>
    <r>
      <t xml:space="preserve"> согласно           календаря                        </t>
    </r>
    <r>
      <rPr>
        <sz val="10"/>
        <color indexed="8"/>
        <rFont val="Times New Roman"/>
        <family val="1"/>
      </rPr>
      <t>(с разъездами)</t>
    </r>
  </si>
  <si>
    <t>г. Азов         Ростовской  области</t>
  </si>
  <si>
    <r>
      <t xml:space="preserve">  согласно            календаря                          </t>
    </r>
    <r>
      <rPr>
        <sz val="10"/>
        <color indexed="8"/>
        <rFont val="Times New Roman"/>
        <family val="1"/>
      </rPr>
      <t>(с разъездами)</t>
    </r>
  </si>
  <si>
    <t>г. Азов Ростовской области</t>
  </si>
  <si>
    <t xml:space="preserve">   май  5 дней           </t>
  </si>
  <si>
    <t xml:space="preserve">  согласно          календаря                             (с разъездами)</t>
  </si>
  <si>
    <t xml:space="preserve">      согласно          календаря                             (с разъездами)</t>
  </si>
  <si>
    <t xml:space="preserve">"Кубок Губернатора" - первенство Ростовской области среди мужских команд, 1 Лига  </t>
  </si>
  <si>
    <t xml:space="preserve"> согласно         календаря                            (с разъездами)</t>
  </si>
  <si>
    <t>согласно            календаря                           (с разъездами)</t>
  </si>
  <si>
    <t>согласно           календаря                          (с разъездами)</t>
  </si>
  <si>
    <t xml:space="preserve">согласно           календаря                           (с разъездами) </t>
  </si>
  <si>
    <t xml:space="preserve"> согласно          календаря                                                      (с разъездами)</t>
  </si>
  <si>
    <t>согласно  календаря            (с разъездами)</t>
  </si>
  <si>
    <t>г. Азов, с.Кулешовка</t>
  </si>
  <si>
    <t>Чемпионат Ростовской области по индорхоккею</t>
  </si>
  <si>
    <t>ст.2269999 - 224 000,00 (проживание по договору тренеры и спортсмены)</t>
  </si>
  <si>
    <t xml:space="preserve">02-09.05
</t>
  </si>
  <si>
    <t>26-28.06</t>
  </si>
  <si>
    <t>Суточные                     83 500,00</t>
  </si>
  <si>
    <t xml:space="preserve">1-10.08
</t>
  </si>
  <si>
    <t xml:space="preserve">6-15.06
</t>
  </si>
  <si>
    <t>г. Новочебоксарск (Чувашская Республика)</t>
  </si>
  <si>
    <t>29.07-4.08</t>
  </si>
  <si>
    <t>Всего: 9 726 150,00</t>
  </si>
  <si>
    <t>Аренда спортсооружения - 107 700,00</t>
  </si>
  <si>
    <t>10-15.01</t>
  </si>
  <si>
    <t>14-20.03</t>
  </si>
  <si>
    <t>30.03-4.07</t>
  </si>
  <si>
    <t>Первенство Ростовской области командное (13-16 лет) акробатическая дорожка</t>
  </si>
  <si>
    <t>10-12.04</t>
  </si>
  <si>
    <t>Всероссийские соревнования "Кубок Сибири"</t>
  </si>
  <si>
    <t>Тренировочное мероприятие</t>
  </si>
  <si>
    <t xml:space="preserve">Тренировочное мероприятие </t>
  </si>
  <si>
    <t>5-14.06</t>
  </si>
  <si>
    <t xml:space="preserve">Всероссийские соревнования по прыжкам на батуте «Золотой прыжок» </t>
  </si>
  <si>
    <t>30.06-3.07</t>
  </si>
  <si>
    <t>Всероссийские соревнования  "Звёзды прыжков", первенство ЮФО и СКФО</t>
  </si>
  <si>
    <t>Финал Х летней Спартакиада учащихся (юношеская) России 2020 года</t>
  </si>
  <si>
    <t xml:space="preserve">Всероссийские соревнования по прыжкам на батуте "Памяти Героя Советского Союза лётчицы Е.И. Носаль" </t>
  </si>
  <si>
    <t>Первенство Ростовской области  по прыжкам на батуте командное (13-16 лет) ДМТ, индивидуальные и синхронные прыжки</t>
  </si>
  <si>
    <t>Чемпионат ЮФО и СКФО по прыжкам на батуте</t>
  </si>
  <si>
    <t>19-21.01</t>
  </si>
  <si>
    <t>ст.2260007 - 8 080 250,00</t>
  </si>
  <si>
    <t>Всего: 10 175 900,00</t>
  </si>
  <si>
    <t>Первенство Ростовской области по спортивной борьбе до 18 лет (юноши и девушки)</t>
  </si>
  <si>
    <t>17-19.01</t>
  </si>
  <si>
    <t>Всероссийские соревнования по хоккею на траве среди мужчин "Высшая Лига" (1 тур)</t>
  </si>
  <si>
    <t>30.05-4.06</t>
  </si>
  <si>
    <t>Всероссийские соревнования по хоккею на траве среди мужчин "Высшая Лига" (2 тур)</t>
  </si>
  <si>
    <t>23-28.06</t>
  </si>
  <si>
    <t>Всероссийские соревнования по хоккею на траве среди мужчин "Высшая Лига" (3 тур)</t>
  </si>
  <si>
    <t>29.08-3.09</t>
  </si>
  <si>
    <t>Всероссийские соревнования по хоккею на траве среди мужчин "Высшая Лига" (4 тур)</t>
  </si>
  <si>
    <t>24-29.09</t>
  </si>
  <si>
    <t>Отделение "Парусный спорт"</t>
  </si>
  <si>
    <t xml:space="preserve"> 2  374 220 руб</t>
  </si>
  <si>
    <t>357 900 руб.</t>
  </si>
  <si>
    <t>480 180 руб.</t>
  </si>
  <si>
    <t>519 600 руб.</t>
  </si>
  <si>
    <t>3 000 000 руб.</t>
  </si>
  <si>
    <t>250 000 руб.</t>
  </si>
  <si>
    <t>830 000 руб.</t>
  </si>
  <si>
    <t>1 005 600 руб.</t>
  </si>
  <si>
    <t>609 200 руб.</t>
  </si>
  <si>
    <t>719 200 руб.</t>
  </si>
  <si>
    <t>10 175 900 руб.</t>
  </si>
  <si>
    <t>ст. 2260008 - 755 000,00  (питание и прочие расходы)</t>
  </si>
  <si>
    <t>Кубок России по прыжкам на батуте</t>
  </si>
  <si>
    <t>6-10.02</t>
  </si>
  <si>
    <t>Первенство Ростовской области  по программе  по программе XV Олимпиады Дона (13-14,15-16 лет)</t>
  </si>
  <si>
    <t>Первенство Ростовской области  по программе   XV Олимпиады Дона (13-14, 15-16 лет)</t>
  </si>
  <si>
    <t>23-28.02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</si>
</sst>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;[Red]#,##0.00"/>
    <numFmt numFmtId="165" formatCode="[$-FC19]d\ mmmm\ yyyy\ &quot;г.&quot;"/>
    <numFmt numFmtId="166" formatCode="000000"/>
    <numFmt numFmtId="167" formatCode="0.00;[Red]0.00"/>
    <numFmt numFmtId="168" formatCode="0;[Red]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Calibri"/>
      <family val="2"/>
    </font>
    <font>
      <i/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 Cyr"/>
      <family val="1"/>
    </font>
    <font>
      <sz val="14"/>
      <name val="Times New Roman Cyr"/>
      <family val="1"/>
    </font>
    <font>
      <sz val="14"/>
      <color indexed="8"/>
      <name val="Calibri"/>
      <family val="2"/>
    </font>
    <font>
      <sz val="13"/>
      <name val="Times New Roman Cyr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0"/>
    </font>
    <font>
      <sz val="16"/>
      <name val="Times New Roman Cyr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9" tint="-0.24997000396251678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39" fontId="7" fillId="0" borderId="10" xfId="0" applyNumberFormat="1" applyFont="1" applyBorder="1" applyAlignment="1">
      <alignment horizontal="center" vertical="top" wrapText="1"/>
    </xf>
    <xf numFmtId="4" fontId="1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39" fontId="7" fillId="0" borderId="15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4" fontId="11" fillId="0" borderId="12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left" vertical="top" wrapText="1"/>
    </xf>
    <xf numFmtId="39" fontId="7" fillId="0" borderId="10" xfId="0" applyNumberFormat="1" applyFont="1" applyBorder="1" applyAlignment="1">
      <alignment horizontal="center" vertical="top"/>
    </xf>
    <xf numFmtId="39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39" fontId="1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39" fontId="21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39" fontId="22" fillId="0" borderId="10" xfId="0" applyNumberFormat="1" applyFont="1" applyBorder="1" applyAlignment="1">
      <alignment horizontal="center" vertical="top" wrapText="1"/>
    </xf>
    <xf numFmtId="39" fontId="19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top" wrapText="1"/>
    </xf>
    <xf numFmtId="39" fontId="7" fillId="0" borderId="12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39" fontId="11" fillId="0" borderId="10" xfId="0" applyNumberFormat="1" applyFont="1" applyBorder="1" applyAlignment="1">
      <alignment vertical="top" wrapText="1"/>
    </xf>
    <xf numFmtId="3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39" fontId="11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 vertical="center"/>
    </xf>
    <xf numFmtId="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top"/>
    </xf>
    <xf numFmtId="164" fontId="11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 wrapText="1"/>
    </xf>
    <xf numFmtId="164" fontId="7" fillId="0" borderId="16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left" vertical="top" wrapText="1"/>
    </xf>
    <xf numFmtId="0" fontId="21" fillId="33" borderId="16" xfId="0" applyFont="1" applyFill="1" applyBorder="1" applyAlignment="1">
      <alignment horizontal="left" vertical="top" wrapText="1"/>
    </xf>
    <xf numFmtId="0" fontId="70" fillId="0" borderId="16" xfId="0" applyFont="1" applyBorder="1" applyAlignment="1">
      <alignment horizontal="left" vertical="top" wrapText="1"/>
    </xf>
    <xf numFmtId="0" fontId="71" fillId="0" borderId="16" xfId="0" applyFont="1" applyBorder="1" applyAlignment="1">
      <alignment horizontal="left" vertical="top" wrapText="1"/>
    </xf>
    <xf numFmtId="0" fontId="70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1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/>
    </xf>
    <xf numFmtId="49" fontId="69" fillId="33" borderId="10" xfId="0" applyNumberFormat="1" applyFont="1" applyFill="1" applyBorder="1" applyAlignment="1">
      <alignment horizontal="center" vertical="top" wrapText="1"/>
    </xf>
    <xf numFmtId="14" fontId="71" fillId="0" borderId="16" xfId="0" applyNumberFormat="1" applyFont="1" applyBorder="1" applyAlignment="1">
      <alignment horizontal="center" vertical="top" wrapText="1"/>
    </xf>
    <xf numFmtId="49" fontId="72" fillId="0" borderId="10" xfId="0" applyNumberFormat="1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0" fillId="0" borderId="16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164" fontId="11" fillId="33" borderId="10" xfId="0" applyNumberFormat="1" applyFont="1" applyFill="1" applyBorder="1" applyAlignment="1">
      <alignment horizontal="center" vertical="top"/>
    </xf>
    <xf numFmtId="0" fontId="70" fillId="0" borderId="17" xfId="0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center"/>
    </xf>
    <xf numFmtId="0" fontId="71" fillId="33" borderId="16" xfId="0" applyFont="1" applyFill="1" applyBorder="1" applyAlignment="1">
      <alignment horizontal="left" vertical="top" wrapText="1"/>
    </xf>
    <xf numFmtId="164" fontId="11" fillId="0" borderId="16" xfId="0" applyNumberFormat="1" applyFont="1" applyBorder="1" applyAlignment="1">
      <alignment horizontal="center" vertical="top"/>
    </xf>
    <xf numFmtId="0" fontId="70" fillId="0" borderId="18" xfId="0" applyFont="1" applyBorder="1" applyAlignment="1">
      <alignment horizontal="left" vertical="top" wrapText="1"/>
    </xf>
    <xf numFmtId="0" fontId="71" fillId="0" borderId="18" xfId="0" applyFont="1" applyBorder="1" applyAlignment="1">
      <alignment horizontal="left" vertical="top" wrapText="1"/>
    </xf>
    <xf numFmtId="0" fontId="71" fillId="0" borderId="0" xfId="0" applyFont="1" applyAlignment="1">
      <alignment horizontal="left" vertical="center" wrapText="1"/>
    </xf>
    <xf numFmtId="0" fontId="70" fillId="0" borderId="19" xfId="0" applyFont="1" applyBorder="1" applyAlignment="1">
      <alignment horizontal="left" wrapText="1"/>
    </xf>
    <xf numFmtId="0" fontId="73" fillId="0" borderId="10" xfId="0" applyFont="1" applyBorder="1" applyAlignment="1">
      <alignment horizontal="center" vertical="top" wrapText="1"/>
    </xf>
    <xf numFmtId="0" fontId="71" fillId="0" borderId="20" xfId="0" applyFont="1" applyBorder="1" applyAlignment="1">
      <alignment horizontal="left" vertical="top" wrapText="1"/>
    </xf>
    <xf numFmtId="0" fontId="71" fillId="0" borderId="21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0" fontId="72" fillId="0" borderId="16" xfId="0" applyFont="1" applyBorder="1" applyAlignment="1">
      <alignment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17" fillId="0" borderId="0" xfId="0" applyFont="1" applyAlignment="1">
      <alignment horizontal="left"/>
    </xf>
    <xf numFmtId="0" fontId="33" fillId="0" borderId="0" xfId="0" applyFont="1" applyAlignment="1">
      <alignment/>
    </xf>
    <xf numFmtId="0" fontId="17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center"/>
    </xf>
    <xf numFmtId="0" fontId="72" fillId="33" borderId="16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9" fillId="0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 wrapText="1"/>
    </xf>
    <xf numFmtId="49" fontId="69" fillId="33" borderId="12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left" vertical="top" wrapText="1"/>
    </xf>
    <xf numFmtId="0" fontId="71" fillId="0" borderId="23" xfId="0" applyFont="1" applyBorder="1" applyAlignment="1">
      <alignment horizontal="left" vertical="top" wrapText="1"/>
    </xf>
    <xf numFmtId="0" fontId="69" fillId="33" borderId="16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1" fillId="0" borderId="16" xfId="0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/>
    </xf>
    <xf numFmtId="168" fontId="11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72" fillId="0" borderId="16" xfId="0" applyFont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49" fontId="7" fillId="33" borderId="16" xfId="0" applyNumberFormat="1" applyFont="1" applyFill="1" applyBorder="1" applyAlignment="1">
      <alignment horizontal="center" vertical="top"/>
    </xf>
    <xf numFmtId="164" fontId="7" fillId="33" borderId="16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horizontal="center" vertical="top"/>
    </xf>
    <xf numFmtId="0" fontId="69" fillId="0" borderId="16" xfId="0" applyFont="1" applyBorder="1" applyAlignment="1">
      <alignment horizontal="center" vertical="top"/>
    </xf>
    <xf numFmtId="49" fontId="69" fillId="33" borderId="16" xfId="0" applyNumberFormat="1" applyFont="1" applyFill="1" applyBorder="1" applyAlignment="1">
      <alignment horizontal="center" vertical="top"/>
    </xf>
    <xf numFmtId="0" fontId="69" fillId="0" borderId="16" xfId="0" applyFont="1" applyBorder="1" applyAlignment="1">
      <alignment horizontal="left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69" fillId="0" borderId="16" xfId="0" applyFont="1" applyBorder="1" applyAlignment="1">
      <alignment vertical="top" wrapText="1"/>
    </xf>
    <xf numFmtId="0" fontId="74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164" fontId="7" fillId="0" borderId="16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4" fontId="75" fillId="0" borderId="16" xfId="0" applyNumberFormat="1" applyFont="1" applyBorder="1" applyAlignment="1">
      <alignment horizontal="center"/>
    </xf>
    <xf numFmtId="0" fontId="70" fillId="0" borderId="0" xfId="0" applyFont="1" applyAlignment="1">
      <alignment horizontal="left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1" fillId="0" borderId="2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49" fontId="7" fillId="0" borderId="16" xfId="0" applyNumberFormat="1" applyFont="1" applyBorder="1" applyAlignment="1">
      <alignment horizontal="left" vertical="top" wrapText="1"/>
    </xf>
    <xf numFmtId="0" fontId="72" fillId="0" borderId="16" xfId="0" applyFont="1" applyBorder="1" applyAlignment="1">
      <alignment horizontal="center" vertical="top" wrapText="1"/>
    </xf>
    <xf numFmtId="164" fontId="69" fillId="0" borderId="16" xfId="0" applyNumberFormat="1" applyFont="1" applyBorder="1" applyAlignment="1">
      <alignment horizontal="center" vertical="top"/>
    </xf>
    <xf numFmtId="49" fontId="72" fillId="0" borderId="16" xfId="0" applyNumberFormat="1" applyFont="1" applyBorder="1" applyAlignment="1">
      <alignment horizontal="center" vertical="top" wrapText="1"/>
    </xf>
    <xf numFmtId="164" fontId="72" fillId="0" borderId="16" xfId="0" applyNumberFormat="1" applyFont="1" applyBorder="1" applyAlignment="1">
      <alignment horizontal="center" vertical="top"/>
    </xf>
    <xf numFmtId="0" fontId="35" fillId="0" borderId="16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right" vertical="top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top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top"/>
    </xf>
    <xf numFmtId="0" fontId="17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2" fillId="0" borderId="16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164" fontId="33" fillId="0" borderId="0" xfId="0" applyNumberFormat="1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7109375" defaultRowHeight="15"/>
  <cols>
    <col min="1" max="1" width="3.8515625" style="0" customWidth="1"/>
    <col min="2" max="2" width="25.8515625" style="0" customWidth="1"/>
    <col min="3" max="3" width="13.57421875" style="0" customWidth="1"/>
    <col min="4" max="6" width="10.421875" style="0" customWidth="1"/>
    <col min="7" max="7" width="14.140625" style="0" customWidth="1"/>
    <col min="8" max="231" width="9.140625" style="0" customWidth="1"/>
    <col min="232" max="232" width="3.8515625" style="0" customWidth="1"/>
    <col min="233" max="233" width="25.8515625" style="0" customWidth="1"/>
    <col min="234" max="234" width="13.57421875" style="0" customWidth="1"/>
    <col min="235" max="235" width="12.140625" style="0" customWidth="1"/>
    <col min="236" max="236" width="9.28125" style="0" customWidth="1"/>
    <col min="237" max="237" width="7.57421875" style="0" customWidth="1"/>
    <col min="238" max="238" width="14.140625" style="0" customWidth="1"/>
    <col min="239" max="239" width="14.421875" style="0" customWidth="1"/>
  </cols>
  <sheetData/>
  <sheetProtection selectLockedCells="1" selectUnlockedCells="1"/>
  <printOptions/>
  <pageMargins left="0.11805555555555555" right="0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.421875" style="0" customWidth="1"/>
    <col min="2" max="2" width="18.8515625" style="0" customWidth="1"/>
    <col min="3" max="3" width="10.57421875" style="0" customWidth="1"/>
    <col min="8" max="8" width="9.8515625" style="0" customWidth="1"/>
    <col min="9" max="9" width="17.28125" style="0" customWidth="1"/>
  </cols>
  <sheetData>
    <row r="1" ht="15">
      <c r="I1" s="1" t="s">
        <v>0</v>
      </c>
    </row>
    <row r="2" spans="2:9" ht="63.75" customHeight="1">
      <c r="B2" s="241" t="s">
        <v>1</v>
      </c>
      <c r="C2" s="241"/>
      <c r="D2" s="241"/>
      <c r="E2" s="241"/>
      <c r="F2" s="241"/>
      <c r="G2" s="241"/>
      <c r="H2" s="241"/>
      <c r="I2" s="241"/>
    </row>
    <row r="4" ht="2.25" customHeight="1"/>
    <row r="5" spans="1:9" s="3" customFormat="1" ht="33.75" customHeight="1">
      <c r="A5" s="242" t="s">
        <v>2</v>
      </c>
      <c r="B5" s="242" t="s">
        <v>3</v>
      </c>
      <c r="C5" s="242" t="s">
        <v>4</v>
      </c>
      <c r="D5" s="242" t="s">
        <v>5</v>
      </c>
      <c r="E5" s="243" t="s">
        <v>6</v>
      </c>
      <c r="F5" s="242" t="s">
        <v>7</v>
      </c>
      <c r="G5" s="242"/>
      <c r="H5" s="242"/>
      <c r="I5" s="242" t="s">
        <v>8</v>
      </c>
    </row>
    <row r="6" spans="1:9" s="4" customFormat="1" ht="34.5" customHeight="1">
      <c r="A6" s="242"/>
      <c r="B6" s="242"/>
      <c r="C6" s="242"/>
      <c r="D6" s="242"/>
      <c r="E6" s="243"/>
      <c r="F6" s="2" t="s">
        <v>9</v>
      </c>
      <c r="G6" s="2" t="s">
        <v>10</v>
      </c>
      <c r="H6" s="2" t="s">
        <v>11</v>
      </c>
      <c r="I6" s="242"/>
    </row>
    <row r="7" spans="1:9" s="1" customFormat="1" ht="15">
      <c r="A7" s="5">
        <v>1</v>
      </c>
      <c r="B7" s="5">
        <v>2</v>
      </c>
      <c r="C7" s="5">
        <v>3</v>
      </c>
      <c r="D7" s="5">
        <v>4</v>
      </c>
      <c r="E7" s="6">
        <v>5</v>
      </c>
      <c r="F7" s="7">
        <v>6</v>
      </c>
      <c r="G7" s="5">
        <v>7</v>
      </c>
      <c r="H7" s="7">
        <v>8</v>
      </c>
      <c r="I7" s="5">
        <v>9</v>
      </c>
    </row>
    <row r="8" spans="1:9" s="1" customFormat="1" ht="18.75" customHeight="1">
      <c r="A8" s="240" t="s">
        <v>12</v>
      </c>
      <c r="B8" s="240"/>
      <c r="C8" s="240"/>
      <c r="D8" s="240"/>
      <c r="E8" s="240"/>
      <c r="F8" s="240"/>
      <c r="G8" s="240"/>
      <c r="H8" s="240"/>
      <c r="I8" s="240"/>
    </row>
    <row r="9" spans="1:9" s="1" customFormat="1" ht="15.75" customHeight="1">
      <c r="A9" s="239" t="s">
        <v>13</v>
      </c>
      <c r="B9" s="239"/>
      <c r="C9" s="239"/>
      <c r="D9" s="239"/>
      <c r="E9" s="239"/>
      <c r="F9" s="239"/>
      <c r="G9" s="239"/>
      <c r="H9" s="239"/>
      <c r="I9" s="239"/>
    </row>
    <row r="10" spans="1:9" s="1" customFormat="1" ht="33.75" customHeight="1">
      <c r="A10" s="239" t="s">
        <v>14</v>
      </c>
      <c r="B10" s="239"/>
      <c r="C10" s="239"/>
      <c r="D10" s="239"/>
      <c r="E10" s="239"/>
      <c r="F10" s="239"/>
      <c r="G10" s="239"/>
      <c r="H10" s="239"/>
      <c r="I10" s="239"/>
    </row>
    <row r="11" spans="1:9" s="1" customFormat="1" ht="47.25">
      <c r="A11" s="9">
        <v>1</v>
      </c>
      <c r="B11" s="10" t="s">
        <v>15</v>
      </c>
      <c r="C11" s="11"/>
      <c r="D11" s="11"/>
      <c r="E11" s="12"/>
      <c r="F11" s="13"/>
      <c r="G11" s="14"/>
      <c r="H11" s="15"/>
      <c r="I11" s="16"/>
    </row>
    <row r="12" spans="1:9" s="1" customFormat="1" ht="15.75" customHeight="1">
      <c r="A12" s="9">
        <v>2</v>
      </c>
      <c r="B12" s="10" t="s">
        <v>16</v>
      </c>
      <c r="C12" s="11"/>
      <c r="D12" s="17"/>
      <c r="E12" s="17"/>
      <c r="F12" s="13"/>
      <c r="G12" s="14"/>
      <c r="H12" s="15"/>
      <c r="I12" s="16"/>
    </row>
    <row r="13" spans="1:9" s="1" customFormat="1" ht="15.75" customHeight="1">
      <c r="A13" s="9"/>
      <c r="B13" s="18"/>
      <c r="C13" s="11"/>
      <c r="D13" s="17"/>
      <c r="E13" s="19"/>
      <c r="F13" s="13"/>
      <c r="G13" s="14"/>
      <c r="H13" s="15"/>
      <c r="I13" s="16"/>
    </row>
    <row r="14" spans="1:9" s="1" customFormat="1" ht="15.75">
      <c r="A14" s="9">
        <v>3</v>
      </c>
      <c r="B14" s="16"/>
      <c r="C14" s="11"/>
      <c r="D14" s="11"/>
      <c r="E14" s="20"/>
      <c r="F14" s="13"/>
      <c r="G14" s="21"/>
      <c r="H14" s="15"/>
      <c r="I14" s="16"/>
    </row>
    <row r="15" spans="1:9" s="1" customFormat="1" ht="15.75">
      <c r="A15" s="238" t="s">
        <v>17</v>
      </c>
      <c r="B15" s="238"/>
      <c r="C15" s="238"/>
      <c r="D15" s="238"/>
      <c r="E15" s="238"/>
      <c r="F15" s="238"/>
      <c r="G15" s="238"/>
      <c r="H15" s="15"/>
      <c r="I15" s="16"/>
    </row>
    <row r="16" spans="1:9" s="1" customFormat="1" ht="15.75" customHeight="1">
      <c r="A16" s="239" t="s">
        <v>18</v>
      </c>
      <c r="B16" s="239"/>
      <c r="C16" s="239"/>
      <c r="D16" s="239"/>
      <c r="E16" s="239"/>
      <c r="F16" s="239"/>
      <c r="G16" s="239"/>
      <c r="H16" s="239"/>
      <c r="I16" s="239"/>
    </row>
    <row r="17" spans="1:9" ht="15.75">
      <c r="A17" s="9">
        <v>1</v>
      </c>
      <c r="B17" s="16"/>
      <c r="C17" s="11"/>
      <c r="D17" s="11"/>
      <c r="E17" s="11"/>
      <c r="F17" s="13"/>
      <c r="G17" s="14"/>
      <c r="H17" s="15"/>
      <c r="I17" s="16"/>
    </row>
    <row r="18" spans="1:9" ht="15.75">
      <c r="A18" s="9">
        <v>2</v>
      </c>
      <c r="B18" s="18"/>
      <c r="C18" s="11"/>
      <c r="D18" s="17"/>
      <c r="E18" s="17"/>
      <c r="F18" s="13"/>
      <c r="G18" s="14"/>
      <c r="H18" s="15"/>
      <c r="I18" s="16"/>
    </row>
    <row r="19" spans="1:9" ht="15.75">
      <c r="A19" s="9">
        <v>3</v>
      </c>
      <c r="B19" s="16"/>
      <c r="C19" s="11"/>
      <c r="D19" s="11"/>
      <c r="E19" s="20"/>
      <c r="F19" s="13"/>
      <c r="G19" s="21"/>
      <c r="H19" s="15"/>
      <c r="I19" s="16"/>
    </row>
    <row r="20" spans="1:9" ht="15.75">
      <c r="A20" s="238" t="s">
        <v>17</v>
      </c>
      <c r="B20" s="238"/>
      <c r="C20" s="238"/>
      <c r="D20" s="238"/>
      <c r="E20" s="238"/>
      <c r="F20" s="238"/>
      <c r="G20" s="238"/>
      <c r="H20" s="15"/>
      <c r="I20" s="16"/>
    </row>
    <row r="21" spans="1:9" ht="15.75">
      <c r="A21" s="238" t="s">
        <v>19</v>
      </c>
      <c r="B21" s="238"/>
      <c r="C21" s="238"/>
      <c r="D21" s="238"/>
      <c r="E21" s="238"/>
      <c r="F21" s="238"/>
      <c r="G21" s="238"/>
      <c r="H21" s="22"/>
      <c r="I21" s="22"/>
    </row>
    <row r="22" spans="1:9" ht="15" customHeight="1">
      <c r="A22" s="239" t="s">
        <v>13</v>
      </c>
      <c r="B22" s="239"/>
      <c r="C22" s="239"/>
      <c r="D22" s="239"/>
      <c r="E22" s="239"/>
      <c r="F22" s="239"/>
      <c r="G22" s="239"/>
      <c r="H22" s="239"/>
      <c r="I22" s="239"/>
    </row>
    <row r="23" spans="1:9" ht="30" customHeight="1">
      <c r="A23" s="239" t="s">
        <v>14</v>
      </c>
      <c r="B23" s="239"/>
      <c r="C23" s="239"/>
      <c r="D23" s="239"/>
      <c r="E23" s="239"/>
      <c r="F23" s="239"/>
      <c r="G23" s="239"/>
      <c r="H23" s="239"/>
      <c r="I23" s="239"/>
    </row>
    <row r="24" spans="1:9" ht="15.75">
      <c r="A24" s="9">
        <v>1</v>
      </c>
      <c r="B24" s="16"/>
      <c r="C24" s="11"/>
      <c r="D24" s="11"/>
      <c r="E24" s="12"/>
      <c r="F24" s="13"/>
      <c r="G24" s="14"/>
      <c r="H24" s="15"/>
      <c r="I24" s="16"/>
    </row>
    <row r="25" spans="1:9" ht="15.75">
      <c r="A25" s="9">
        <v>2</v>
      </c>
      <c r="B25" s="18"/>
      <c r="C25" s="11"/>
      <c r="D25" s="17"/>
      <c r="E25" s="17"/>
      <c r="F25" s="13"/>
      <c r="G25" s="14"/>
      <c r="H25" s="15"/>
      <c r="I25" s="16"/>
    </row>
    <row r="26" spans="1:9" ht="15.75">
      <c r="A26" s="9">
        <v>3</v>
      </c>
      <c r="B26" s="16"/>
      <c r="C26" s="11"/>
      <c r="D26" s="11"/>
      <c r="E26" s="20"/>
      <c r="F26" s="13"/>
      <c r="G26" s="21"/>
      <c r="H26" s="15"/>
      <c r="I26" s="16"/>
    </row>
    <row r="27" spans="1:9" ht="15.75">
      <c r="A27" s="238" t="s">
        <v>17</v>
      </c>
      <c r="B27" s="238"/>
      <c r="C27" s="238"/>
      <c r="D27" s="238"/>
      <c r="E27" s="238"/>
      <c r="F27" s="238"/>
      <c r="G27" s="238"/>
      <c r="H27" s="15"/>
      <c r="I27" s="16"/>
    </row>
    <row r="28" spans="1:9" ht="15.75" customHeight="1">
      <c r="A28" s="239" t="s">
        <v>18</v>
      </c>
      <c r="B28" s="239"/>
      <c r="C28" s="239"/>
      <c r="D28" s="239"/>
      <c r="E28" s="239"/>
      <c r="F28" s="239"/>
      <c r="G28" s="239"/>
      <c r="H28" s="239"/>
      <c r="I28" s="239"/>
    </row>
    <row r="29" spans="1:9" ht="15.75">
      <c r="A29" s="9">
        <v>1</v>
      </c>
      <c r="B29" s="16"/>
      <c r="C29" s="11"/>
      <c r="D29" s="11"/>
      <c r="E29" s="11"/>
      <c r="F29" s="13"/>
      <c r="G29" s="14"/>
      <c r="H29" s="15"/>
      <c r="I29" s="16"/>
    </row>
    <row r="30" spans="1:9" ht="15.75">
      <c r="A30" s="9">
        <v>2</v>
      </c>
      <c r="B30" s="18"/>
      <c r="C30" s="11"/>
      <c r="D30" s="17"/>
      <c r="E30" s="17"/>
      <c r="F30" s="13"/>
      <c r="G30" s="14"/>
      <c r="H30" s="15"/>
      <c r="I30" s="16"/>
    </row>
    <row r="31" spans="1:9" ht="15.75">
      <c r="A31" s="9">
        <v>3</v>
      </c>
      <c r="B31" s="16"/>
      <c r="C31" s="11"/>
      <c r="D31" s="11"/>
      <c r="E31" s="20"/>
      <c r="F31" s="13"/>
      <c r="G31" s="21"/>
      <c r="H31" s="15"/>
      <c r="I31" s="16"/>
    </row>
    <row r="32" spans="1:9" ht="15.75">
      <c r="A32" s="238" t="s">
        <v>17</v>
      </c>
      <c r="B32" s="238"/>
      <c r="C32" s="238"/>
      <c r="D32" s="238"/>
      <c r="E32" s="238"/>
      <c r="F32" s="238"/>
      <c r="G32" s="238"/>
      <c r="H32" s="15"/>
      <c r="I32" s="16"/>
    </row>
    <row r="33" spans="1:9" ht="15.75">
      <c r="A33" s="238" t="s">
        <v>20</v>
      </c>
      <c r="B33" s="238"/>
      <c r="C33" s="238"/>
      <c r="D33" s="238"/>
      <c r="E33" s="238"/>
      <c r="F33" s="238"/>
      <c r="G33" s="238"/>
      <c r="H33" s="22"/>
      <c r="I33" s="22"/>
    </row>
    <row r="34" spans="1:9" ht="15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8.75">
      <c r="A35" s="23"/>
      <c r="B35" s="24" t="s">
        <v>21</v>
      </c>
      <c r="C35" s="25" t="s">
        <v>22</v>
      </c>
      <c r="D35" s="26">
        <v>310</v>
      </c>
      <c r="E35" s="23"/>
      <c r="F35" s="23"/>
      <c r="G35" s="23"/>
      <c r="H35" s="23"/>
      <c r="I35" s="23"/>
    </row>
    <row r="36" spans="1:9" ht="18.75">
      <c r="A36" s="23"/>
      <c r="B36" s="24"/>
      <c r="C36" s="25" t="s">
        <v>22</v>
      </c>
      <c r="D36" s="26">
        <v>340</v>
      </c>
      <c r="E36" s="23"/>
      <c r="F36" s="23"/>
      <c r="G36" s="23"/>
      <c r="H36" s="23"/>
      <c r="I36" s="23"/>
    </row>
    <row r="37" spans="1:9" ht="18.75">
      <c r="A37" s="23"/>
      <c r="B37" s="24" t="s">
        <v>23</v>
      </c>
      <c r="C37" s="25"/>
      <c r="D37" s="25"/>
      <c r="E37" s="23"/>
      <c r="F37" s="23"/>
      <c r="G37" s="23"/>
      <c r="H37" s="23"/>
      <c r="I37" s="23"/>
    </row>
    <row r="38" spans="1:9" ht="15.75">
      <c r="A38" s="23"/>
      <c r="B38" s="25"/>
      <c r="C38" s="25"/>
      <c r="D38" s="25"/>
      <c r="E38" s="23"/>
      <c r="F38" s="23"/>
      <c r="G38" s="23"/>
      <c r="H38" s="23"/>
      <c r="I38" s="23"/>
    </row>
    <row r="39" spans="1:9" ht="15.75">
      <c r="A39" s="23"/>
      <c r="B39" s="27" t="s">
        <v>24</v>
      </c>
      <c r="C39" s="23"/>
      <c r="D39" s="23"/>
      <c r="E39" s="23"/>
      <c r="F39" s="23"/>
      <c r="G39" s="23"/>
      <c r="H39" s="23"/>
      <c r="I39" s="23"/>
    </row>
    <row r="40" ht="15.75">
      <c r="B40" s="28"/>
    </row>
    <row r="41" ht="15.75">
      <c r="B41" s="28" t="s">
        <v>25</v>
      </c>
    </row>
  </sheetData>
  <sheetProtection selectLockedCells="1" selectUnlockedCells="1"/>
  <mergeCells count="21">
    <mergeCell ref="B2:I2"/>
    <mergeCell ref="A5:A6"/>
    <mergeCell ref="B5:B6"/>
    <mergeCell ref="C5:C6"/>
    <mergeCell ref="D5:D6"/>
    <mergeCell ref="E5:E6"/>
    <mergeCell ref="F5:H5"/>
    <mergeCell ref="I5:I6"/>
    <mergeCell ref="A8:I8"/>
    <mergeCell ref="A9:I9"/>
    <mergeCell ref="A10:I10"/>
    <mergeCell ref="A15:G15"/>
    <mergeCell ref="A16:I16"/>
    <mergeCell ref="A20:G20"/>
    <mergeCell ref="A33:G33"/>
    <mergeCell ref="A21:G21"/>
    <mergeCell ref="A22:I22"/>
    <mergeCell ref="A23:I23"/>
    <mergeCell ref="A27:G27"/>
    <mergeCell ref="A28:I28"/>
    <mergeCell ref="A32:G32"/>
  </mergeCells>
  <printOptions/>
  <pageMargins left="0" right="0" top="0.3541666666666667" bottom="0.35416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A6" sqref="A6:E6"/>
    </sheetView>
  </sheetViews>
  <sheetFormatPr defaultColWidth="9.140625" defaultRowHeight="15"/>
  <cols>
    <col min="1" max="1" width="5.140625" style="0" customWidth="1"/>
    <col min="2" max="2" width="17.28125" style="0" customWidth="1"/>
    <col min="3" max="3" width="20.8515625" style="0" customWidth="1"/>
    <col min="4" max="4" width="21.28125" style="0" customWidth="1"/>
    <col min="5" max="5" width="19.28125" style="0" customWidth="1"/>
  </cols>
  <sheetData>
    <row r="1" ht="15">
      <c r="E1" s="29" t="s">
        <v>26</v>
      </c>
    </row>
    <row r="2" spans="2:4" ht="18.75">
      <c r="B2" s="244" t="s">
        <v>27</v>
      </c>
      <c r="C2" s="244"/>
      <c r="D2" s="244"/>
    </row>
    <row r="5" spans="1:5" ht="31.5">
      <c r="A5" s="30" t="s">
        <v>28</v>
      </c>
      <c r="B5" s="30" t="s">
        <v>29</v>
      </c>
      <c r="C5" s="30" t="s">
        <v>30</v>
      </c>
      <c r="D5" s="30" t="s">
        <v>31</v>
      </c>
      <c r="E5" s="30" t="s">
        <v>32</v>
      </c>
    </row>
    <row r="6" spans="1:5" ht="15.75" customHeight="1">
      <c r="A6" s="245" t="s">
        <v>33</v>
      </c>
      <c r="B6" s="245"/>
      <c r="C6" s="245"/>
      <c r="D6" s="245"/>
      <c r="E6" s="245"/>
    </row>
    <row r="7" spans="1:5" ht="15.75">
      <c r="A7" s="30" t="s">
        <v>34</v>
      </c>
      <c r="B7" s="31"/>
      <c r="C7" s="31"/>
      <c r="D7" s="30"/>
      <c r="E7" s="30"/>
    </row>
    <row r="8" spans="1:5" ht="15.75">
      <c r="A8" s="30" t="s">
        <v>35</v>
      </c>
      <c r="B8" s="31"/>
      <c r="C8" s="31"/>
      <c r="D8" s="30"/>
      <c r="E8" s="30"/>
    </row>
    <row r="9" spans="1:5" ht="15.75">
      <c r="A9" s="30" t="s">
        <v>36</v>
      </c>
      <c r="B9" s="31"/>
      <c r="C9" s="31"/>
      <c r="D9" s="30"/>
      <c r="E9" s="30"/>
    </row>
    <row r="10" spans="1:5" ht="15.75" customHeight="1">
      <c r="A10" s="238" t="s">
        <v>17</v>
      </c>
      <c r="B10" s="238"/>
      <c r="C10" s="238"/>
      <c r="D10" s="238"/>
      <c r="E10" s="22"/>
    </row>
    <row r="11" spans="1:5" ht="15.75">
      <c r="A11" s="32"/>
      <c r="B11" s="32"/>
      <c r="C11" s="32"/>
      <c r="D11" s="32"/>
      <c r="E11" s="32"/>
    </row>
    <row r="12" spans="1:5" ht="15.75">
      <c r="A12" s="32"/>
      <c r="B12" s="28" t="s">
        <v>24</v>
      </c>
      <c r="C12" s="32"/>
      <c r="D12" s="32"/>
      <c r="E12" s="32"/>
    </row>
    <row r="13" spans="1:5" ht="15.75">
      <c r="A13" s="32"/>
      <c r="B13" s="28"/>
      <c r="C13" s="32"/>
      <c r="D13" s="32"/>
      <c r="E13" s="32"/>
    </row>
    <row r="14" spans="1:5" ht="15.75">
      <c r="A14" s="32"/>
      <c r="B14" s="28" t="s">
        <v>25</v>
      </c>
      <c r="C14" s="32"/>
      <c r="D14" s="32"/>
      <c r="E14" s="32"/>
    </row>
  </sheetData>
  <sheetProtection selectLockedCells="1" selectUnlockedCells="1"/>
  <mergeCells count="3">
    <mergeCell ref="B2:D2"/>
    <mergeCell ref="A6:E6"/>
    <mergeCell ref="A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5.8515625" style="0" customWidth="1"/>
    <col min="2" max="2" width="13.28125" style="0" customWidth="1"/>
    <col min="3" max="3" width="13.7109375" style="0" customWidth="1"/>
    <col min="4" max="4" width="10.8515625" style="0" customWidth="1"/>
    <col min="5" max="7" width="11.421875" style="0" customWidth="1"/>
  </cols>
  <sheetData>
    <row r="1" ht="15">
      <c r="G1" s="1" t="s">
        <v>37</v>
      </c>
    </row>
    <row r="2" spans="1:8" ht="57.75" customHeight="1">
      <c r="A2" s="241" t="s">
        <v>38</v>
      </c>
      <c r="B2" s="241"/>
      <c r="C2" s="241"/>
      <c r="D2" s="241"/>
      <c r="E2" s="241"/>
      <c r="F2" s="241"/>
      <c r="G2" s="241"/>
      <c r="H2" s="241"/>
    </row>
    <row r="4" spans="1:7" ht="47.25">
      <c r="A4" s="30" t="s">
        <v>28</v>
      </c>
      <c r="B4" s="30" t="s">
        <v>29</v>
      </c>
      <c r="C4" s="30" t="s">
        <v>39</v>
      </c>
      <c r="D4" s="8" t="s">
        <v>40</v>
      </c>
      <c r="E4" s="30" t="s">
        <v>9</v>
      </c>
      <c r="F4" s="30" t="s">
        <v>10</v>
      </c>
      <c r="G4" s="30" t="s">
        <v>11</v>
      </c>
    </row>
    <row r="5" spans="1:7" ht="15.75" customHeight="1">
      <c r="A5" s="245" t="s">
        <v>33</v>
      </c>
      <c r="B5" s="245"/>
      <c r="C5" s="245"/>
      <c r="D5" s="245"/>
      <c r="E5" s="245"/>
      <c r="F5" s="245"/>
      <c r="G5" s="245"/>
    </row>
    <row r="6" spans="1:7" ht="15.75">
      <c r="A6" s="30" t="s">
        <v>34</v>
      </c>
      <c r="B6" s="31"/>
      <c r="C6" s="31"/>
      <c r="D6" s="31"/>
      <c r="E6" s="31"/>
      <c r="F6" s="30"/>
      <c r="G6" s="30"/>
    </row>
    <row r="7" spans="1:7" ht="15.75">
      <c r="A7" s="30" t="s">
        <v>35</v>
      </c>
      <c r="B7" s="31"/>
      <c r="C7" s="31"/>
      <c r="D7" s="31"/>
      <c r="E7" s="31"/>
      <c r="F7" s="30"/>
      <c r="G7" s="30"/>
    </row>
    <row r="8" spans="1:7" ht="15.75">
      <c r="A8" s="30" t="s">
        <v>36</v>
      </c>
      <c r="B8" s="31"/>
      <c r="C8" s="31"/>
      <c r="D8" s="31"/>
      <c r="E8" s="31"/>
      <c r="F8" s="30"/>
      <c r="G8" s="30"/>
    </row>
    <row r="9" spans="1:7" ht="15.75" customHeight="1">
      <c r="A9" s="246" t="s">
        <v>17</v>
      </c>
      <c r="B9" s="246"/>
      <c r="C9" s="246"/>
      <c r="D9" s="246"/>
      <c r="E9" s="246"/>
      <c r="F9" s="246"/>
      <c r="G9" s="33"/>
    </row>
    <row r="10" spans="1:7" ht="15.75">
      <c r="A10" s="32"/>
      <c r="B10" s="28" t="s">
        <v>24</v>
      </c>
      <c r="C10" s="32"/>
      <c r="D10" s="32"/>
      <c r="E10" s="32"/>
      <c r="F10" s="32"/>
      <c r="G10" s="32"/>
    </row>
    <row r="11" spans="1:7" ht="15.75">
      <c r="A11" s="32"/>
      <c r="B11" s="28"/>
      <c r="C11" s="32"/>
      <c r="D11" s="32"/>
      <c r="E11" s="32"/>
      <c r="F11" s="32"/>
      <c r="G11" s="32"/>
    </row>
    <row r="12" spans="1:7" ht="15.75">
      <c r="A12" s="32"/>
      <c r="B12" s="28" t="s">
        <v>25</v>
      </c>
      <c r="C12" s="32"/>
      <c r="D12" s="32"/>
      <c r="E12" s="32"/>
      <c r="F12" s="32"/>
      <c r="G12" s="32"/>
    </row>
  </sheetData>
  <sheetProtection selectLockedCells="1" selectUnlockedCells="1"/>
  <mergeCells count="3">
    <mergeCell ref="A2:H2"/>
    <mergeCell ref="A5:G5"/>
    <mergeCell ref="A9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6.421875" style="0" customWidth="1"/>
    <col min="2" max="2" width="14.140625" style="0" customWidth="1"/>
    <col min="3" max="3" width="16.421875" style="0" customWidth="1"/>
    <col min="4" max="4" width="12.140625" style="0" customWidth="1"/>
    <col min="5" max="5" width="8.28125" style="0" customWidth="1"/>
    <col min="6" max="6" width="11.7109375" style="0" customWidth="1"/>
    <col min="7" max="7" width="15.421875" style="0" customWidth="1"/>
  </cols>
  <sheetData>
    <row r="1" spans="6:7" ht="15">
      <c r="F1" s="247" t="s">
        <v>41</v>
      </c>
      <c r="G1" s="247"/>
    </row>
    <row r="3" spans="1:7" ht="54.75" customHeight="1">
      <c r="A3" s="241" t="s">
        <v>42</v>
      </c>
      <c r="B3" s="241"/>
      <c r="C3" s="241"/>
      <c r="D3" s="241"/>
      <c r="E3" s="241"/>
      <c r="F3" s="241"/>
      <c r="G3" s="241"/>
    </row>
    <row r="4" spans="1:7" ht="15.75">
      <c r="A4" s="248"/>
      <c r="B4" s="248"/>
      <c r="C4" s="248"/>
      <c r="D4" s="248"/>
      <c r="E4" s="248"/>
      <c r="F4" s="248"/>
      <c r="G4" s="248"/>
    </row>
    <row r="5" spans="1:7" ht="47.25">
      <c r="A5" s="30" t="s">
        <v>28</v>
      </c>
      <c r="B5" s="30" t="s">
        <v>29</v>
      </c>
      <c r="C5" s="30" t="s">
        <v>39</v>
      </c>
      <c r="D5" s="30" t="s">
        <v>40</v>
      </c>
      <c r="E5" s="30" t="s">
        <v>9</v>
      </c>
      <c r="F5" s="30" t="s">
        <v>10</v>
      </c>
      <c r="G5" s="30" t="s">
        <v>11</v>
      </c>
    </row>
    <row r="6" spans="1:7" ht="15.75" customHeight="1">
      <c r="A6" s="249" t="s">
        <v>43</v>
      </c>
      <c r="B6" s="249"/>
      <c r="C6" s="249"/>
      <c r="D6" s="249"/>
      <c r="E6" s="249"/>
      <c r="F6" s="249"/>
      <c r="G6" s="249"/>
    </row>
    <row r="7" spans="1:7" ht="19.5" customHeight="1">
      <c r="A7" s="30" t="s">
        <v>34</v>
      </c>
      <c r="B7" s="31"/>
      <c r="C7" s="31"/>
      <c r="D7" s="31"/>
      <c r="E7" s="31"/>
      <c r="F7" s="30"/>
      <c r="G7" s="30"/>
    </row>
    <row r="8" spans="1:7" ht="15.75">
      <c r="A8" s="30" t="s">
        <v>35</v>
      </c>
      <c r="B8" s="31"/>
      <c r="C8" s="31"/>
      <c r="D8" s="31"/>
      <c r="E8" s="31"/>
      <c r="F8" s="30"/>
      <c r="G8" s="30"/>
    </row>
    <row r="9" spans="1:7" ht="15.75">
      <c r="A9" s="30" t="s">
        <v>36</v>
      </c>
      <c r="B9" s="31"/>
      <c r="C9" s="31"/>
      <c r="D9" s="31"/>
      <c r="E9" s="31"/>
      <c r="F9" s="30"/>
      <c r="G9" s="30"/>
    </row>
    <row r="10" spans="1:7" ht="15.75">
      <c r="A10" s="32"/>
      <c r="B10" s="32"/>
      <c r="C10" s="34"/>
      <c r="D10" s="32"/>
      <c r="E10" s="32"/>
      <c r="F10" s="34" t="s">
        <v>17</v>
      </c>
      <c r="G10" s="32"/>
    </row>
    <row r="11" spans="1:7" ht="15.75">
      <c r="A11" s="32"/>
      <c r="B11" s="32"/>
      <c r="C11" s="32"/>
      <c r="D11" s="32"/>
      <c r="E11" s="32"/>
      <c r="F11" s="32"/>
      <c r="G11" s="32"/>
    </row>
    <row r="12" spans="1:7" ht="15.75">
      <c r="A12" s="32"/>
      <c r="B12" s="28" t="s">
        <v>24</v>
      </c>
      <c r="C12" s="32"/>
      <c r="D12" s="32"/>
      <c r="E12" s="32"/>
      <c r="F12" s="32"/>
      <c r="G12" s="32"/>
    </row>
    <row r="13" spans="1:7" ht="15.75">
      <c r="A13" s="32"/>
      <c r="B13" s="28"/>
      <c r="C13" s="32"/>
      <c r="D13" s="32"/>
      <c r="E13" s="32"/>
      <c r="F13" s="32"/>
      <c r="G13" s="32"/>
    </row>
    <row r="14" spans="1:7" ht="15.75">
      <c r="A14" s="32"/>
      <c r="B14" s="28" t="s">
        <v>25</v>
      </c>
      <c r="C14" s="32"/>
      <c r="D14" s="32"/>
      <c r="E14" s="32"/>
      <c r="F14" s="32"/>
      <c r="G14" s="32"/>
    </row>
  </sheetData>
  <sheetProtection selectLockedCells="1" selectUnlockedCells="1"/>
  <mergeCells count="4">
    <mergeCell ref="F1:G1"/>
    <mergeCell ref="A3:G3"/>
    <mergeCell ref="A4:G4"/>
    <mergeCell ref="A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A7" sqref="A7:G7"/>
    </sheetView>
  </sheetViews>
  <sheetFormatPr defaultColWidth="9.140625" defaultRowHeight="28.5" customHeight="1"/>
  <cols>
    <col min="1" max="1" width="4.28125" style="0" customWidth="1"/>
    <col min="2" max="2" width="40.421875" style="0" customWidth="1"/>
    <col min="3" max="3" width="15.28125" style="0" customWidth="1"/>
    <col min="7" max="7" width="10.00390625" style="0" customWidth="1"/>
  </cols>
  <sheetData>
    <row r="1" ht="34.5" customHeight="1">
      <c r="F1" s="29" t="s">
        <v>44</v>
      </c>
    </row>
    <row r="2" spans="1:7" ht="36" customHeight="1">
      <c r="A2" s="250" t="s">
        <v>45</v>
      </c>
      <c r="B2" s="250"/>
      <c r="C2" s="250"/>
      <c r="D2" s="250"/>
      <c r="E2" s="250"/>
      <c r="F2" s="250"/>
      <c r="G2" s="250"/>
    </row>
    <row r="4" ht="4.5" customHeight="1" hidden="1">
      <c r="C4" s="35"/>
    </row>
    <row r="5" ht="15.75" customHeight="1" hidden="1">
      <c r="C5" s="35"/>
    </row>
    <row r="6" spans="1:12" ht="44.25" customHeight="1">
      <c r="A6" s="36" t="s">
        <v>28</v>
      </c>
      <c r="B6" s="36" t="s">
        <v>46</v>
      </c>
      <c r="C6" s="36" t="s">
        <v>47</v>
      </c>
      <c r="D6" s="8" t="s">
        <v>40</v>
      </c>
      <c r="E6" s="30" t="s">
        <v>9</v>
      </c>
      <c r="F6" s="30" t="s">
        <v>10</v>
      </c>
      <c r="G6" s="30" t="s">
        <v>11</v>
      </c>
      <c r="L6" s="37"/>
    </row>
    <row r="7" spans="1:7" ht="17.25" customHeight="1">
      <c r="A7" s="251" t="s">
        <v>33</v>
      </c>
      <c r="B7" s="251"/>
      <c r="C7" s="251"/>
      <c r="D7" s="251"/>
      <c r="E7" s="251"/>
      <c r="F7" s="251"/>
      <c r="G7" s="251"/>
    </row>
    <row r="8" spans="1:7" ht="80.25" customHeight="1">
      <c r="A8" s="38" t="s">
        <v>34</v>
      </c>
      <c r="B8" s="38" t="s">
        <v>48</v>
      </c>
      <c r="C8" s="39"/>
      <c r="D8" s="30"/>
      <c r="E8" s="30"/>
      <c r="F8" s="11"/>
      <c r="G8" s="11"/>
    </row>
    <row r="9" spans="1:7" ht="97.5" customHeight="1">
      <c r="A9" s="38" t="s">
        <v>35</v>
      </c>
      <c r="B9" s="38" t="s">
        <v>49</v>
      </c>
      <c r="C9" s="39"/>
      <c r="D9" s="30"/>
      <c r="E9" s="30"/>
      <c r="F9" s="11"/>
      <c r="G9" s="11"/>
    </row>
    <row r="10" spans="1:7" ht="16.5" customHeight="1">
      <c r="A10" s="252" t="s">
        <v>50</v>
      </c>
      <c r="B10" s="252"/>
      <c r="C10" s="252"/>
      <c r="D10" s="252"/>
      <c r="E10" s="252"/>
      <c r="F10" s="252"/>
      <c r="G10" s="40"/>
    </row>
    <row r="11" ht="15" customHeight="1"/>
    <row r="12" ht="15.75" customHeight="1">
      <c r="B12" s="28" t="s">
        <v>24</v>
      </c>
    </row>
    <row r="13" ht="15.75" customHeight="1">
      <c r="B13" s="28"/>
    </row>
    <row r="14" ht="15.75" customHeight="1">
      <c r="B14" s="28" t="s">
        <v>25</v>
      </c>
    </row>
  </sheetData>
  <sheetProtection selectLockedCells="1" selectUnlockedCells="1"/>
  <mergeCells count="3">
    <mergeCell ref="A2:G2"/>
    <mergeCell ref="A7:G7"/>
    <mergeCell ref="A10:F10"/>
  </mergeCells>
  <printOptions/>
  <pageMargins left="0.11805555555555555" right="0" top="0.19652777777777777" bottom="0.1576388888888888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7"/>
  <sheetViews>
    <sheetView zoomScalePageLayoutView="0" workbookViewId="0" topLeftCell="A159">
      <selection activeCell="J154" sqref="J154"/>
    </sheetView>
  </sheetViews>
  <sheetFormatPr defaultColWidth="9.140625" defaultRowHeight="15"/>
  <cols>
    <col min="1" max="1" width="4.7109375" style="0" customWidth="1"/>
    <col min="2" max="2" width="68.421875" style="0" customWidth="1"/>
    <col min="3" max="3" width="18.00390625" style="0" customWidth="1"/>
    <col min="4" max="4" width="19.00390625" style="0" customWidth="1"/>
    <col min="5" max="5" width="8.7109375" style="0" customWidth="1"/>
    <col min="6" max="6" width="14.140625" style="0" customWidth="1"/>
    <col min="7" max="7" width="10.140625" style="0" customWidth="1"/>
    <col min="8" max="8" width="6.7109375" style="0" customWidth="1"/>
    <col min="9" max="9" width="13.00390625" style="0" customWidth="1"/>
    <col min="10" max="10" width="10.57421875" style="0" customWidth="1"/>
  </cols>
  <sheetData>
    <row r="1" spans="1:9" ht="21" customHeight="1">
      <c r="A1" s="274"/>
      <c r="B1" s="274"/>
      <c r="C1" s="274"/>
      <c r="D1" s="274"/>
      <c r="E1" s="274"/>
      <c r="F1" s="274"/>
      <c r="G1" s="274"/>
      <c r="H1" s="274"/>
      <c r="I1" s="274"/>
    </row>
    <row r="2" spans="1:9" ht="18" customHeight="1">
      <c r="A2" s="275" t="s">
        <v>51</v>
      </c>
      <c r="B2" s="275"/>
      <c r="C2" s="275"/>
      <c r="D2" s="275"/>
      <c r="E2" s="275"/>
      <c r="F2" s="275"/>
      <c r="G2" s="275"/>
      <c r="H2" s="275"/>
      <c r="I2" s="275"/>
    </row>
    <row r="3" spans="1:9" ht="15.75" customHeight="1">
      <c r="A3" s="267" t="s">
        <v>28</v>
      </c>
      <c r="B3" s="267" t="s">
        <v>46</v>
      </c>
      <c r="C3" s="267" t="s">
        <v>52</v>
      </c>
      <c r="D3" s="267" t="s">
        <v>53</v>
      </c>
      <c r="E3" s="267" t="s">
        <v>54</v>
      </c>
      <c r="F3" s="267" t="s">
        <v>55</v>
      </c>
      <c r="G3" s="267"/>
      <c r="H3" s="267"/>
      <c r="I3" s="267" t="s">
        <v>56</v>
      </c>
    </row>
    <row r="4" spans="1:9" ht="15.75">
      <c r="A4" s="267"/>
      <c r="B4" s="267"/>
      <c r="C4" s="267"/>
      <c r="D4" s="267"/>
      <c r="E4" s="267"/>
      <c r="F4" s="36" t="s">
        <v>57</v>
      </c>
      <c r="G4" s="36" t="s">
        <v>58</v>
      </c>
      <c r="H4" s="36" t="s">
        <v>59</v>
      </c>
      <c r="I4" s="267"/>
    </row>
    <row r="5" spans="1:9" ht="31.5">
      <c r="A5" s="36" t="s">
        <v>34</v>
      </c>
      <c r="B5" s="41" t="s">
        <v>60</v>
      </c>
      <c r="C5" s="42" t="s">
        <v>61</v>
      </c>
      <c r="D5" s="36" t="s">
        <v>62</v>
      </c>
      <c r="E5" s="36">
        <v>4</v>
      </c>
      <c r="F5" s="36">
        <v>7</v>
      </c>
      <c r="G5" s="36">
        <v>1</v>
      </c>
      <c r="H5" s="36">
        <v>8</v>
      </c>
      <c r="I5" s="43">
        <v>10000</v>
      </c>
    </row>
    <row r="6" spans="1:9" ht="36" customHeight="1">
      <c r="A6" s="36" t="s">
        <v>35</v>
      </c>
      <c r="B6" s="38" t="s">
        <v>63</v>
      </c>
      <c r="C6" s="36" t="s">
        <v>64</v>
      </c>
      <c r="D6" s="36" t="s">
        <v>65</v>
      </c>
      <c r="E6" s="36">
        <v>6</v>
      </c>
      <c r="F6" s="36">
        <v>3</v>
      </c>
      <c r="G6" s="36">
        <v>1</v>
      </c>
      <c r="H6" s="36">
        <v>4</v>
      </c>
      <c r="I6" s="43">
        <v>32800</v>
      </c>
    </row>
    <row r="7" spans="1:9" ht="30" customHeight="1">
      <c r="A7" s="36" t="s">
        <v>36</v>
      </c>
      <c r="B7" s="38" t="s">
        <v>66</v>
      </c>
      <c r="C7" s="36" t="s">
        <v>67</v>
      </c>
      <c r="D7" s="36" t="s">
        <v>68</v>
      </c>
      <c r="E7" s="36">
        <v>6</v>
      </c>
      <c r="F7" s="36">
        <v>10</v>
      </c>
      <c r="G7" s="36">
        <v>1</v>
      </c>
      <c r="H7" s="36">
        <v>11</v>
      </c>
      <c r="I7" s="43">
        <v>101500</v>
      </c>
    </row>
    <row r="8" spans="1:9" ht="31.5">
      <c r="A8" s="36" t="s">
        <v>69</v>
      </c>
      <c r="B8" s="31" t="s">
        <v>70</v>
      </c>
      <c r="C8" s="36" t="s">
        <v>71</v>
      </c>
      <c r="D8" s="36" t="s">
        <v>62</v>
      </c>
      <c r="E8" s="36">
        <v>3</v>
      </c>
      <c r="F8" s="36">
        <v>16</v>
      </c>
      <c r="G8" s="36">
        <v>1</v>
      </c>
      <c r="H8" s="36">
        <v>17</v>
      </c>
      <c r="I8" s="43">
        <v>25500</v>
      </c>
    </row>
    <row r="9" spans="1:9" ht="15.75">
      <c r="A9" s="36" t="s">
        <v>72</v>
      </c>
      <c r="B9" s="31" t="s">
        <v>73</v>
      </c>
      <c r="C9" s="36" t="s">
        <v>74</v>
      </c>
      <c r="D9" s="36" t="s">
        <v>68</v>
      </c>
      <c r="E9" s="36">
        <v>6</v>
      </c>
      <c r="F9" s="36">
        <v>1</v>
      </c>
      <c r="G9" s="36"/>
      <c r="H9" s="36">
        <v>1</v>
      </c>
      <c r="I9" s="43">
        <v>6500</v>
      </c>
    </row>
    <row r="10" spans="1:10" ht="31.5">
      <c r="A10" s="36" t="s">
        <v>75</v>
      </c>
      <c r="B10" s="31" t="s">
        <v>76</v>
      </c>
      <c r="C10" s="36" t="s">
        <v>77</v>
      </c>
      <c r="D10" s="36" t="s">
        <v>62</v>
      </c>
      <c r="E10" s="36">
        <v>4</v>
      </c>
      <c r="F10" s="36">
        <v>5</v>
      </c>
      <c r="G10" s="36">
        <v>1</v>
      </c>
      <c r="H10" s="36">
        <v>6</v>
      </c>
      <c r="I10" s="43">
        <v>12000</v>
      </c>
      <c r="J10" s="44">
        <f>SUM(I10+I9+I8+I7+I6+I5)</f>
        <v>188300</v>
      </c>
    </row>
    <row r="11" spans="1:10" ht="31.5">
      <c r="A11" s="36" t="s">
        <v>78</v>
      </c>
      <c r="B11" s="38" t="s">
        <v>79</v>
      </c>
      <c r="C11" s="36" t="s">
        <v>80</v>
      </c>
      <c r="D11" s="36" t="s">
        <v>81</v>
      </c>
      <c r="E11" s="36">
        <v>7</v>
      </c>
      <c r="F11" s="36">
        <v>5</v>
      </c>
      <c r="G11" s="36">
        <v>1</v>
      </c>
      <c r="H11" s="36">
        <v>6</v>
      </c>
      <c r="I11" s="43">
        <v>60200</v>
      </c>
      <c r="J11" s="45"/>
    </row>
    <row r="12" spans="1:10" ht="15.75">
      <c r="A12" s="36" t="s">
        <v>82</v>
      </c>
      <c r="B12" s="38" t="s">
        <v>83</v>
      </c>
      <c r="C12" s="36" t="s">
        <v>84</v>
      </c>
      <c r="D12" s="36" t="s">
        <v>85</v>
      </c>
      <c r="E12" s="36">
        <v>5</v>
      </c>
      <c r="F12" s="36">
        <v>20</v>
      </c>
      <c r="G12" s="36">
        <v>1</v>
      </c>
      <c r="H12" s="36">
        <v>21</v>
      </c>
      <c r="I12" s="43">
        <v>89800</v>
      </c>
      <c r="J12" s="45"/>
    </row>
    <row r="13" spans="1:10" ht="15.75">
      <c r="A13" s="36" t="s">
        <v>86</v>
      </c>
      <c r="B13" s="38" t="s">
        <v>87</v>
      </c>
      <c r="C13" s="36" t="s">
        <v>88</v>
      </c>
      <c r="D13" s="36" t="s">
        <v>68</v>
      </c>
      <c r="E13" s="36">
        <v>5</v>
      </c>
      <c r="F13" s="36">
        <v>6</v>
      </c>
      <c r="G13" s="36">
        <v>1</v>
      </c>
      <c r="H13" s="36">
        <v>7</v>
      </c>
      <c r="I13" s="43">
        <v>41000</v>
      </c>
      <c r="J13" s="45"/>
    </row>
    <row r="14" spans="1:10" ht="31.5">
      <c r="A14" s="36" t="s">
        <v>89</v>
      </c>
      <c r="B14" s="38" t="s">
        <v>90</v>
      </c>
      <c r="C14" s="36" t="s">
        <v>88</v>
      </c>
      <c r="D14" s="36" t="s">
        <v>91</v>
      </c>
      <c r="E14" s="36">
        <v>5</v>
      </c>
      <c r="F14" s="36">
        <v>6</v>
      </c>
      <c r="G14" s="36">
        <v>1</v>
      </c>
      <c r="H14" s="36">
        <v>7</v>
      </c>
      <c r="I14" s="43">
        <v>40800</v>
      </c>
      <c r="J14" s="45"/>
    </row>
    <row r="15" spans="1:10" ht="36" customHeight="1">
      <c r="A15" s="36" t="s">
        <v>92</v>
      </c>
      <c r="B15" s="38" t="s">
        <v>93</v>
      </c>
      <c r="C15" s="36" t="s">
        <v>94</v>
      </c>
      <c r="D15" s="36" t="s">
        <v>94</v>
      </c>
      <c r="E15" s="36"/>
      <c r="F15" s="36"/>
      <c r="G15" s="46"/>
      <c r="H15" s="47"/>
      <c r="I15" s="48">
        <v>229900</v>
      </c>
      <c r="J15" s="45"/>
    </row>
    <row r="16" spans="1:10" ht="15.75">
      <c r="A16" s="273" t="s">
        <v>95</v>
      </c>
      <c r="B16" s="273"/>
      <c r="C16" s="273"/>
      <c r="D16" s="273"/>
      <c r="E16" s="273"/>
      <c r="F16" s="273"/>
      <c r="G16" s="273"/>
      <c r="H16" s="273"/>
      <c r="I16" s="49">
        <f>SUM(I5:I15)</f>
        <v>650000</v>
      </c>
      <c r="J16" s="45"/>
    </row>
    <row r="17" spans="1:10" ht="19.5" customHeight="1">
      <c r="A17" s="269" t="s">
        <v>96</v>
      </c>
      <c r="B17" s="269"/>
      <c r="C17" s="269"/>
      <c r="D17" s="269"/>
      <c r="E17" s="269"/>
      <c r="F17" s="269"/>
      <c r="G17" s="269"/>
      <c r="H17" s="269"/>
      <c r="I17" s="269"/>
      <c r="J17" s="45"/>
    </row>
    <row r="18" spans="1:10" ht="15.75" customHeight="1">
      <c r="A18" s="267" t="s">
        <v>28</v>
      </c>
      <c r="B18" s="267" t="s">
        <v>46</v>
      </c>
      <c r="C18" s="267" t="s">
        <v>52</v>
      </c>
      <c r="D18" s="267" t="s">
        <v>53</v>
      </c>
      <c r="E18" s="267" t="s">
        <v>54</v>
      </c>
      <c r="F18" s="267" t="s">
        <v>55</v>
      </c>
      <c r="G18" s="267"/>
      <c r="H18" s="267"/>
      <c r="I18" s="267" t="s">
        <v>56</v>
      </c>
      <c r="J18" s="45"/>
    </row>
    <row r="19" spans="1:10" ht="15.75">
      <c r="A19" s="267"/>
      <c r="B19" s="267"/>
      <c r="C19" s="267"/>
      <c r="D19" s="267"/>
      <c r="E19" s="267"/>
      <c r="F19" s="36" t="s">
        <v>57</v>
      </c>
      <c r="G19" s="36" t="s">
        <v>58</v>
      </c>
      <c r="H19" s="36" t="s">
        <v>59</v>
      </c>
      <c r="I19" s="267"/>
      <c r="J19" s="45"/>
    </row>
    <row r="20" spans="1:10" ht="63">
      <c r="A20" s="50" t="s">
        <v>34</v>
      </c>
      <c r="B20" s="51" t="s">
        <v>97</v>
      </c>
      <c r="C20" s="50" t="s">
        <v>98</v>
      </c>
      <c r="D20" s="50" t="s">
        <v>99</v>
      </c>
      <c r="E20" s="50">
        <v>14</v>
      </c>
      <c r="F20" s="50">
        <v>4</v>
      </c>
      <c r="G20" s="50">
        <v>1</v>
      </c>
      <c r="H20" s="50">
        <v>5</v>
      </c>
      <c r="I20" s="52">
        <v>83030.7</v>
      </c>
      <c r="J20" s="45"/>
    </row>
    <row r="21" spans="1:10" ht="63">
      <c r="A21" s="50" t="s">
        <v>35</v>
      </c>
      <c r="B21" s="51" t="s">
        <v>100</v>
      </c>
      <c r="C21" s="50" t="s">
        <v>101</v>
      </c>
      <c r="D21" s="50" t="s">
        <v>102</v>
      </c>
      <c r="E21" s="50">
        <v>14</v>
      </c>
      <c r="F21" s="50">
        <v>4</v>
      </c>
      <c r="G21" s="50">
        <v>1</v>
      </c>
      <c r="H21" s="50">
        <v>5</v>
      </c>
      <c r="I21" s="52">
        <v>72152.01</v>
      </c>
      <c r="J21" s="45"/>
    </row>
    <row r="22" spans="1:10" ht="63">
      <c r="A22" s="53" t="s">
        <v>36</v>
      </c>
      <c r="B22" s="54" t="s">
        <v>103</v>
      </c>
      <c r="C22" s="53" t="s">
        <v>104</v>
      </c>
      <c r="D22" s="53" t="s">
        <v>105</v>
      </c>
      <c r="E22" s="53">
        <v>13</v>
      </c>
      <c r="F22" s="53">
        <v>4</v>
      </c>
      <c r="G22" s="53">
        <v>1</v>
      </c>
      <c r="H22" s="53">
        <v>5</v>
      </c>
      <c r="I22" s="49">
        <v>70060.93</v>
      </c>
      <c r="J22" s="45"/>
    </row>
    <row r="23" spans="1:10" ht="31.5">
      <c r="A23" s="55" t="s">
        <v>69</v>
      </c>
      <c r="B23" s="54" t="s">
        <v>106</v>
      </c>
      <c r="C23" s="56" t="s">
        <v>107</v>
      </c>
      <c r="D23" s="53" t="s">
        <v>105</v>
      </c>
      <c r="E23" s="53">
        <v>5</v>
      </c>
      <c r="F23" s="53">
        <v>4</v>
      </c>
      <c r="G23" s="53">
        <v>1</v>
      </c>
      <c r="H23" s="53">
        <v>5</v>
      </c>
      <c r="I23" s="49">
        <v>27840</v>
      </c>
      <c r="J23" s="45"/>
    </row>
    <row r="24" spans="1:10" ht="47.25">
      <c r="A24" s="55" t="s">
        <v>72</v>
      </c>
      <c r="B24" s="54" t="s">
        <v>108</v>
      </c>
      <c r="C24" s="56" t="s">
        <v>109</v>
      </c>
      <c r="D24" s="53" t="s">
        <v>105</v>
      </c>
      <c r="E24" s="53">
        <v>6</v>
      </c>
      <c r="F24" s="53">
        <v>4</v>
      </c>
      <c r="G24" s="53">
        <v>1</v>
      </c>
      <c r="H24" s="53">
        <v>5</v>
      </c>
      <c r="I24" s="49">
        <v>41237.2</v>
      </c>
      <c r="J24" s="45"/>
    </row>
    <row r="25" spans="1:10" ht="31.5">
      <c r="A25" s="36" t="s">
        <v>75</v>
      </c>
      <c r="B25" s="41" t="s">
        <v>110</v>
      </c>
      <c r="C25" s="57" t="s">
        <v>111</v>
      </c>
      <c r="D25" s="36" t="s">
        <v>112</v>
      </c>
      <c r="E25" s="36">
        <v>3</v>
      </c>
      <c r="F25" s="36">
        <v>12</v>
      </c>
      <c r="G25" s="36">
        <v>2</v>
      </c>
      <c r="H25" s="36">
        <v>14</v>
      </c>
      <c r="I25" s="58">
        <v>2249.43</v>
      </c>
      <c r="J25" s="45"/>
    </row>
    <row r="26" spans="1:10" ht="34.5" customHeight="1">
      <c r="A26" s="36" t="s">
        <v>78</v>
      </c>
      <c r="B26" s="41" t="s">
        <v>113</v>
      </c>
      <c r="C26" s="42" t="s">
        <v>114</v>
      </c>
      <c r="D26" s="36" t="s">
        <v>62</v>
      </c>
      <c r="E26" s="36">
        <v>3</v>
      </c>
      <c r="F26" s="36">
        <v>12</v>
      </c>
      <c r="G26" s="36">
        <v>2</v>
      </c>
      <c r="H26" s="36">
        <v>14</v>
      </c>
      <c r="I26" s="58">
        <v>2789.07</v>
      </c>
      <c r="J26" s="45"/>
    </row>
    <row r="27" spans="1:10" ht="31.5">
      <c r="A27" s="53" t="s">
        <v>82</v>
      </c>
      <c r="B27" s="54" t="s">
        <v>115</v>
      </c>
      <c r="C27" s="53" t="s">
        <v>116</v>
      </c>
      <c r="D27" s="53" t="s">
        <v>117</v>
      </c>
      <c r="E27" s="53">
        <v>5</v>
      </c>
      <c r="F27" s="53">
        <v>4</v>
      </c>
      <c r="G27" s="53">
        <v>1</v>
      </c>
      <c r="H27" s="53">
        <v>5</v>
      </c>
      <c r="I27" s="49">
        <v>26124.45</v>
      </c>
      <c r="J27" s="45"/>
    </row>
    <row r="28" spans="1:10" ht="31.5">
      <c r="A28" s="53" t="s">
        <v>86</v>
      </c>
      <c r="B28" s="54" t="s">
        <v>118</v>
      </c>
      <c r="C28" s="53" t="s">
        <v>119</v>
      </c>
      <c r="D28" s="53" t="s">
        <v>120</v>
      </c>
      <c r="E28" s="53">
        <v>5</v>
      </c>
      <c r="F28" s="53">
        <v>4</v>
      </c>
      <c r="G28" s="53">
        <v>1</v>
      </c>
      <c r="H28" s="53">
        <v>5</v>
      </c>
      <c r="I28" s="49">
        <v>2249.43</v>
      </c>
      <c r="J28" s="45"/>
    </row>
    <row r="29" spans="1:10" ht="31.5">
      <c r="A29" s="53" t="s">
        <v>89</v>
      </c>
      <c r="B29" s="54" t="s">
        <v>121</v>
      </c>
      <c r="C29" s="53" t="s">
        <v>122</v>
      </c>
      <c r="D29" s="53" t="s">
        <v>123</v>
      </c>
      <c r="E29" s="53">
        <v>4</v>
      </c>
      <c r="F29" s="53">
        <v>3</v>
      </c>
      <c r="G29" s="53">
        <v>1</v>
      </c>
      <c r="H29" s="53">
        <v>4</v>
      </c>
      <c r="I29" s="49">
        <v>31437.56</v>
      </c>
      <c r="J29" s="45"/>
    </row>
    <row r="30" spans="1:10" ht="31.5">
      <c r="A30" s="53" t="s">
        <v>92</v>
      </c>
      <c r="B30" s="54" t="s">
        <v>124</v>
      </c>
      <c r="C30" s="53" t="s">
        <v>125</v>
      </c>
      <c r="D30" s="53" t="s">
        <v>126</v>
      </c>
      <c r="E30" s="53">
        <v>5</v>
      </c>
      <c r="F30" s="53">
        <v>3</v>
      </c>
      <c r="G30" s="53">
        <v>1</v>
      </c>
      <c r="H30" s="53">
        <v>4</v>
      </c>
      <c r="I30" s="49">
        <v>22400</v>
      </c>
      <c r="J30" s="45"/>
    </row>
    <row r="31" spans="1:10" ht="15.75">
      <c r="A31" s="53" t="s">
        <v>127</v>
      </c>
      <c r="B31" s="54" t="s">
        <v>128</v>
      </c>
      <c r="C31" s="53" t="s">
        <v>129</v>
      </c>
      <c r="D31" s="59" t="s">
        <v>130</v>
      </c>
      <c r="E31" s="59">
        <v>13</v>
      </c>
      <c r="F31" s="53">
        <v>2</v>
      </c>
      <c r="G31" s="53">
        <v>1</v>
      </c>
      <c r="H31" s="53">
        <v>3</v>
      </c>
      <c r="I31" s="49">
        <v>95390</v>
      </c>
      <c r="J31" s="45"/>
    </row>
    <row r="32" spans="1:10" ht="31.5">
      <c r="A32" s="36" t="s">
        <v>131</v>
      </c>
      <c r="B32" s="41" t="s">
        <v>132</v>
      </c>
      <c r="C32" s="36" t="s">
        <v>133</v>
      </c>
      <c r="D32" s="60" t="s">
        <v>134</v>
      </c>
      <c r="E32" s="61">
        <v>5</v>
      </c>
      <c r="F32" s="36">
        <v>10</v>
      </c>
      <c r="G32" s="36">
        <v>2</v>
      </c>
      <c r="H32" s="36">
        <v>12</v>
      </c>
      <c r="I32" s="49">
        <v>24000</v>
      </c>
      <c r="J32" s="45"/>
    </row>
    <row r="33" spans="1:10" ht="31.5">
      <c r="A33" s="53" t="s">
        <v>135</v>
      </c>
      <c r="B33" s="54" t="s">
        <v>136</v>
      </c>
      <c r="C33" s="53" t="s">
        <v>137</v>
      </c>
      <c r="D33" s="53" t="s">
        <v>138</v>
      </c>
      <c r="E33" s="53">
        <v>6</v>
      </c>
      <c r="F33" s="53">
        <v>2</v>
      </c>
      <c r="G33" s="53">
        <v>1</v>
      </c>
      <c r="H33" s="53">
        <v>3</v>
      </c>
      <c r="I33" s="49">
        <v>26117.6</v>
      </c>
      <c r="J33" s="45"/>
    </row>
    <row r="34" spans="1:10" ht="33" customHeight="1">
      <c r="A34" s="53" t="s">
        <v>139</v>
      </c>
      <c r="B34" s="54" t="s">
        <v>140</v>
      </c>
      <c r="C34" s="56" t="s">
        <v>141</v>
      </c>
      <c r="D34" s="59" t="s">
        <v>142</v>
      </c>
      <c r="E34" s="59">
        <v>5</v>
      </c>
      <c r="F34" s="53">
        <v>2</v>
      </c>
      <c r="G34" s="53">
        <v>1</v>
      </c>
      <c r="H34" s="53">
        <v>3</v>
      </c>
      <c r="I34" s="49"/>
      <c r="J34" s="45"/>
    </row>
    <row r="35" spans="1:11" ht="33" customHeight="1">
      <c r="A35" s="53" t="s">
        <v>143</v>
      </c>
      <c r="B35" s="54" t="s">
        <v>144</v>
      </c>
      <c r="C35" s="53" t="s">
        <v>145</v>
      </c>
      <c r="D35" s="59" t="s">
        <v>142</v>
      </c>
      <c r="E35" s="59">
        <v>3</v>
      </c>
      <c r="F35" s="53">
        <v>2</v>
      </c>
      <c r="G35" s="53">
        <v>1</v>
      </c>
      <c r="H35" s="53">
        <v>3</v>
      </c>
      <c r="I35" s="49"/>
      <c r="J35" s="44">
        <f>SUM(I36+I33+I32+I31+I30+I29+I28+I27+I24+I23+I22+I21+I20)</f>
        <v>535039.88</v>
      </c>
      <c r="K35" s="62" t="s">
        <v>146</v>
      </c>
    </row>
    <row r="36" spans="1:11" ht="33" customHeight="1">
      <c r="A36" s="53" t="s">
        <v>147</v>
      </c>
      <c r="B36" s="54" t="s">
        <v>148</v>
      </c>
      <c r="C36" s="56" t="s">
        <v>149</v>
      </c>
      <c r="D36" s="59" t="s">
        <v>150</v>
      </c>
      <c r="E36" s="59">
        <v>7</v>
      </c>
      <c r="F36" s="53">
        <v>2</v>
      </c>
      <c r="G36" s="53">
        <v>1</v>
      </c>
      <c r="H36" s="53">
        <v>3</v>
      </c>
      <c r="I36" s="49">
        <v>13000</v>
      </c>
      <c r="J36" s="44">
        <f>SUM(I36+I35+I34+I33+I32+I31+I30+I29+I28+I27+I26+I25+I24+I23+I22+I21+I20)</f>
        <v>540078.38</v>
      </c>
      <c r="K36" s="62" t="s">
        <v>59</v>
      </c>
    </row>
    <row r="37" spans="1:10" ht="31.5">
      <c r="A37" s="36" t="s">
        <v>151</v>
      </c>
      <c r="B37" s="63" t="s">
        <v>152</v>
      </c>
      <c r="C37" s="42" t="s">
        <v>153</v>
      </c>
      <c r="D37" s="60" t="s">
        <v>154</v>
      </c>
      <c r="E37" s="61">
        <v>4</v>
      </c>
      <c r="F37" s="36">
        <v>5</v>
      </c>
      <c r="G37" s="36">
        <v>1</v>
      </c>
      <c r="H37" s="36">
        <v>6</v>
      </c>
      <c r="I37" s="58">
        <v>46264</v>
      </c>
      <c r="J37" s="45"/>
    </row>
    <row r="38" spans="1:10" ht="31.5">
      <c r="A38" s="36" t="s">
        <v>155</v>
      </c>
      <c r="B38" s="41" t="s">
        <v>156</v>
      </c>
      <c r="C38" s="36" t="s">
        <v>157</v>
      </c>
      <c r="D38" s="60" t="s">
        <v>158</v>
      </c>
      <c r="E38" s="36">
        <v>4</v>
      </c>
      <c r="F38" s="36">
        <v>4</v>
      </c>
      <c r="G38" s="36">
        <v>1</v>
      </c>
      <c r="H38" s="36">
        <v>5</v>
      </c>
      <c r="I38" s="58"/>
      <c r="J38" s="45"/>
    </row>
    <row r="39" spans="1:10" ht="31.5">
      <c r="A39" s="36" t="s">
        <v>159</v>
      </c>
      <c r="B39" s="41" t="s">
        <v>160</v>
      </c>
      <c r="C39" s="36" t="s">
        <v>157</v>
      </c>
      <c r="D39" s="36" t="s">
        <v>105</v>
      </c>
      <c r="E39" s="36">
        <v>2</v>
      </c>
      <c r="F39" s="36">
        <v>4</v>
      </c>
      <c r="G39" s="36">
        <v>1</v>
      </c>
      <c r="H39" s="36">
        <v>5</v>
      </c>
      <c r="I39" s="58"/>
      <c r="J39" s="45"/>
    </row>
    <row r="40" spans="1:10" ht="47.25">
      <c r="A40" s="36" t="s">
        <v>161</v>
      </c>
      <c r="B40" s="38" t="s">
        <v>162</v>
      </c>
      <c r="C40" s="36" t="s">
        <v>94</v>
      </c>
      <c r="D40" s="36" t="s">
        <v>94</v>
      </c>
      <c r="E40" s="36"/>
      <c r="F40" s="36"/>
      <c r="G40" s="36"/>
      <c r="H40" s="36"/>
      <c r="I40" s="58">
        <v>90907.62</v>
      </c>
      <c r="J40" s="45"/>
    </row>
    <row r="41" spans="1:10" ht="15.75">
      <c r="A41" s="272" t="s">
        <v>95</v>
      </c>
      <c r="B41" s="272"/>
      <c r="C41" s="272"/>
      <c r="D41" s="272"/>
      <c r="E41" s="272"/>
      <c r="F41" s="272"/>
      <c r="G41" s="272"/>
      <c r="H41" s="272"/>
      <c r="I41" s="49">
        <f>SUM(I20:I40)</f>
        <v>677250</v>
      </c>
      <c r="J41" s="45"/>
    </row>
    <row r="42" spans="1:10" ht="17.25" customHeight="1">
      <c r="A42" s="266" t="s">
        <v>163</v>
      </c>
      <c r="B42" s="266"/>
      <c r="C42" s="266"/>
      <c r="D42" s="266"/>
      <c r="E42" s="266"/>
      <c r="F42" s="266"/>
      <c r="G42" s="266"/>
      <c r="H42" s="266"/>
      <c r="I42" s="266"/>
      <c r="J42" s="45"/>
    </row>
    <row r="43" spans="1:10" ht="17.25" customHeight="1">
      <c r="A43" s="267" t="s">
        <v>28</v>
      </c>
      <c r="B43" s="267" t="s">
        <v>46</v>
      </c>
      <c r="C43" s="267" t="s">
        <v>52</v>
      </c>
      <c r="D43" s="267" t="s">
        <v>53</v>
      </c>
      <c r="E43" s="267" t="s">
        <v>54</v>
      </c>
      <c r="F43" s="267" t="s">
        <v>55</v>
      </c>
      <c r="G43" s="267"/>
      <c r="H43" s="267"/>
      <c r="I43" s="267" t="s">
        <v>56</v>
      </c>
      <c r="J43" s="45"/>
    </row>
    <row r="44" spans="1:10" ht="15.75">
      <c r="A44" s="267"/>
      <c r="B44" s="267"/>
      <c r="C44" s="267"/>
      <c r="D44" s="267"/>
      <c r="E44" s="267"/>
      <c r="F44" s="36" t="s">
        <v>57</v>
      </c>
      <c r="G44" s="36" t="s">
        <v>58</v>
      </c>
      <c r="H44" s="36" t="s">
        <v>59</v>
      </c>
      <c r="I44" s="267"/>
      <c r="J44" s="45"/>
    </row>
    <row r="45" spans="1:10" ht="31.5">
      <c r="A45" s="36" t="s">
        <v>34</v>
      </c>
      <c r="B45" s="38" t="s">
        <v>164</v>
      </c>
      <c r="C45" s="36" t="s">
        <v>165</v>
      </c>
      <c r="D45" s="36" t="s">
        <v>62</v>
      </c>
      <c r="E45" s="36">
        <v>3</v>
      </c>
      <c r="F45" s="36">
        <v>8</v>
      </c>
      <c r="G45" s="36">
        <v>1</v>
      </c>
      <c r="H45" s="36">
        <v>9</v>
      </c>
      <c r="I45" s="64">
        <v>20250</v>
      </c>
      <c r="J45" s="45"/>
    </row>
    <row r="46" spans="1:10" ht="31.5">
      <c r="A46" s="36" t="s">
        <v>35</v>
      </c>
      <c r="B46" s="38" t="s">
        <v>166</v>
      </c>
      <c r="C46" s="36" t="s">
        <v>167</v>
      </c>
      <c r="D46" s="36" t="s">
        <v>62</v>
      </c>
      <c r="E46" s="36">
        <v>3</v>
      </c>
      <c r="F46" s="36">
        <v>4</v>
      </c>
      <c r="G46" s="36">
        <v>1</v>
      </c>
      <c r="H46" s="36">
        <v>5</v>
      </c>
      <c r="I46" s="64">
        <v>3750</v>
      </c>
      <c r="J46" s="45"/>
    </row>
    <row r="47" spans="1:10" ht="47.25">
      <c r="A47" s="36" t="s">
        <v>36</v>
      </c>
      <c r="B47" s="38" t="s">
        <v>168</v>
      </c>
      <c r="C47" s="36" t="s">
        <v>169</v>
      </c>
      <c r="D47" s="36" t="s">
        <v>170</v>
      </c>
      <c r="E47" s="36">
        <v>11</v>
      </c>
      <c r="F47" s="36">
        <v>3</v>
      </c>
      <c r="G47" s="36">
        <v>1</v>
      </c>
      <c r="H47" s="36">
        <v>4</v>
      </c>
      <c r="I47" s="64">
        <v>26800</v>
      </c>
      <c r="J47" s="45"/>
    </row>
    <row r="48" spans="1:10" ht="31.5">
      <c r="A48" s="36" t="s">
        <v>69</v>
      </c>
      <c r="B48" s="38" t="s">
        <v>171</v>
      </c>
      <c r="C48" s="36" t="s">
        <v>172</v>
      </c>
      <c r="D48" s="36" t="s">
        <v>62</v>
      </c>
      <c r="E48" s="36">
        <v>2</v>
      </c>
      <c r="F48" s="36">
        <v>15</v>
      </c>
      <c r="G48" s="36">
        <v>2</v>
      </c>
      <c r="H48" s="36">
        <v>17</v>
      </c>
      <c r="I48" s="64">
        <v>8500</v>
      </c>
      <c r="J48" s="45"/>
    </row>
    <row r="49" spans="1:10" ht="47.25">
      <c r="A49" s="36" t="s">
        <v>72</v>
      </c>
      <c r="B49" s="38" t="s">
        <v>173</v>
      </c>
      <c r="C49" s="36" t="s">
        <v>94</v>
      </c>
      <c r="D49" s="36" t="s">
        <v>94</v>
      </c>
      <c r="E49" s="36"/>
      <c r="F49" s="36"/>
      <c r="G49" s="36"/>
      <c r="H49" s="36"/>
      <c r="I49" s="64">
        <v>56450</v>
      </c>
      <c r="J49" s="45"/>
    </row>
    <row r="50" spans="1:10" ht="17.25" customHeight="1">
      <c r="A50" s="261" t="s">
        <v>95</v>
      </c>
      <c r="B50" s="261"/>
      <c r="C50" s="261"/>
      <c r="D50" s="261"/>
      <c r="E50" s="261"/>
      <c r="F50" s="261"/>
      <c r="G50" s="261"/>
      <c r="H50" s="261"/>
      <c r="I50" s="65">
        <f>SUM(I44:I49)</f>
        <v>115750</v>
      </c>
      <c r="J50" s="45"/>
    </row>
    <row r="51" spans="1:10" ht="18.75" customHeight="1">
      <c r="A51" s="266" t="s">
        <v>174</v>
      </c>
      <c r="B51" s="266"/>
      <c r="C51" s="266"/>
      <c r="D51" s="266"/>
      <c r="E51" s="266"/>
      <c r="F51" s="266"/>
      <c r="G51" s="266"/>
      <c r="H51" s="266"/>
      <c r="I51" s="266"/>
      <c r="J51" s="45"/>
    </row>
    <row r="52" spans="1:10" ht="17.25" customHeight="1">
      <c r="A52" s="267" t="s">
        <v>28</v>
      </c>
      <c r="B52" s="267" t="s">
        <v>46</v>
      </c>
      <c r="C52" s="267" t="s">
        <v>52</v>
      </c>
      <c r="D52" s="267" t="s">
        <v>53</v>
      </c>
      <c r="E52" s="267" t="s">
        <v>54</v>
      </c>
      <c r="F52" s="267" t="s">
        <v>55</v>
      </c>
      <c r="G52" s="267"/>
      <c r="H52" s="267"/>
      <c r="I52" s="267" t="s">
        <v>56</v>
      </c>
      <c r="J52" s="45"/>
    </row>
    <row r="53" spans="1:10" ht="15.75">
      <c r="A53" s="267"/>
      <c r="B53" s="267"/>
      <c r="C53" s="267"/>
      <c r="D53" s="267"/>
      <c r="E53" s="267"/>
      <c r="F53" s="36" t="s">
        <v>57</v>
      </c>
      <c r="G53" s="36" t="s">
        <v>58</v>
      </c>
      <c r="H53" s="36" t="s">
        <v>59</v>
      </c>
      <c r="I53" s="267"/>
      <c r="J53" s="45"/>
    </row>
    <row r="54" spans="1:10" ht="47.25">
      <c r="A54" s="66" t="s">
        <v>34</v>
      </c>
      <c r="B54" s="54" t="s">
        <v>175</v>
      </c>
      <c r="C54" s="56" t="s">
        <v>176</v>
      </c>
      <c r="D54" s="53" t="s">
        <v>177</v>
      </c>
      <c r="E54" s="53">
        <v>14</v>
      </c>
      <c r="F54" s="53">
        <v>2</v>
      </c>
      <c r="G54" s="53">
        <v>1</v>
      </c>
      <c r="H54" s="53">
        <v>3</v>
      </c>
      <c r="I54" s="67">
        <v>48300</v>
      </c>
      <c r="J54" s="45"/>
    </row>
    <row r="55" spans="1:10" ht="36.75" customHeight="1">
      <c r="A55" s="68" t="s">
        <v>35</v>
      </c>
      <c r="B55" s="41" t="s">
        <v>178</v>
      </c>
      <c r="C55" s="42" t="s">
        <v>176</v>
      </c>
      <c r="D55" s="36" t="s">
        <v>177</v>
      </c>
      <c r="E55" s="36">
        <v>14</v>
      </c>
      <c r="F55" s="36">
        <v>7</v>
      </c>
      <c r="G55" s="36">
        <v>1</v>
      </c>
      <c r="H55" s="36">
        <v>8</v>
      </c>
      <c r="I55" s="43">
        <v>128800</v>
      </c>
      <c r="J55" s="45"/>
    </row>
    <row r="56" spans="1:10" ht="31.5">
      <c r="A56" s="68" t="s">
        <v>36</v>
      </c>
      <c r="B56" s="41" t="s">
        <v>179</v>
      </c>
      <c r="C56" s="68" t="s">
        <v>180</v>
      </c>
      <c r="D56" s="36" t="s">
        <v>62</v>
      </c>
      <c r="E56" s="68">
        <v>3</v>
      </c>
      <c r="F56" s="68">
        <v>16</v>
      </c>
      <c r="G56" s="68">
        <v>2</v>
      </c>
      <c r="H56" s="68">
        <v>18</v>
      </c>
      <c r="I56" s="64"/>
      <c r="J56" s="45"/>
    </row>
    <row r="57" spans="1:10" ht="47.25">
      <c r="A57" s="68" t="s">
        <v>69</v>
      </c>
      <c r="B57" s="41" t="s">
        <v>181</v>
      </c>
      <c r="C57" s="68" t="s">
        <v>182</v>
      </c>
      <c r="D57" s="36" t="s">
        <v>62</v>
      </c>
      <c r="E57" s="68">
        <v>3</v>
      </c>
      <c r="F57" s="68">
        <v>16</v>
      </c>
      <c r="G57" s="68">
        <v>2</v>
      </c>
      <c r="H57" s="68">
        <v>18</v>
      </c>
      <c r="I57" s="64">
        <v>28434.55</v>
      </c>
      <c r="J57" s="45"/>
    </row>
    <row r="58" spans="1:11" ht="47.25">
      <c r="A58" s="68" t="s">
        <v>72</v>
      </c>
      <c r="B58" s="41" t="s">
        <v>183</v>
      </c>
      <c r="C58" s="68" t="s">
        <v>184</v>
      </c>
      <c r="D58" s="36" t="s">
        <v>62</v>
      </c>
      <c r="E58" s="68">
        <v>5</v>
      </c>
      <c r="F58" s="68">
        <v>8</v>
      </c>
      <c r="G58" s="68">
        <v>1</v>
      </c>
      <c r="H58" s="68">
        <v>10</v>
      </c>
      <c r="I58" s="64">
        <v>28800</v>
      </c>
      <c r="J58" s="44">
        <f>SUM(I54)</f>
        <v>48300</v>
      </c>
      <c r="K58" s="62" t="s">
        <v>146</v>
      </c>
    </row>
    <row r="59" spans="1:11" ht="31.5">
      <c r="A59" s="68" t="s">
        <v>75</v>
      </c>
      <c r="B59" s="41" t="s">
        <v>185</v>
      </c>
      <c r="C59" s="69" t="s">
        <v>186</v>
      </c>
      <c r="D59" s="36" t="s">
        <v>170</v>
      </c>
      <c r="E59" s="68">
        <v>4</v>
      </c>
      <c r="F59" s="68">
        <v>16</v>
      </c>
      <c r="G59" s="68">
        <v>2</v>
      </c>
      <c r="H59" s="68">
        <v>18</v>
      </c>
      <c r="I59" s="64">
        <v>63000</v>
      </c>
      <c r="J59" s="44">
        <f>SUM(I59+I58+I57+I56+I55+I54)</f>
        <v>297334.55</v>
      </c>
      <c r="K59" s="62" t="s">
        <v>59</v>
      </c>
    </row>
    <row r="60" spans="1:10" ht="31.5">
      <c r="A60" s="68" t="s">
        <v>78</v>
      </c>
      <c r="B60" s="41" t="s">
        <v>187</v>
      </c>
      <c r="C60" s="69" t="s">
        <v>188</v>
      </c>
      <c r="D60" s="68" t="s">
        <v>189</v>
      </c>
      <c r="E60" s="68">
        <v>7</v>
      </c>
      <c r="F60" s="68">
        <v>2</v>
      </c>
      <c r="G60" s="68">
        <v>1</v>
      </c>
      <c r="H60" s="68">
        <v>3</v>
      </c>
      <c r="I60" s="64">
        <v>45600</v>
      </c>
      <c r="J60" s="45"/>
    </row>
    <row r="61" spans="1:10" ht="47.25">
      <c r="A61" s="68" t="s">
        <v>89</v>
      </c>
      <c r="B61" s="41" t="s">
        <v>190</v>
      </c>
      <c r="C61" s="68" t="s">
        <v>191</v>
      </c>
      <c r="D61" s="68" t="s">
        <v>192</v>
      </c>
      <c r="E61" s="68">
        <v>1</v>
      </c>
      <c r="F61" s="68">
        <v>17</v>
      </c>
      <c r="G61" s="68">
        <v>1</v>
      </c>
      <c r="H61" s="68">
        <v>18</v>
      </c>
      <c r="I61" s="64">
        <v>28600</v>
      </c>
      <c r="J61" s="45"/>
    </row>
    <row r="62" spans="1:10" ht="47.25">
      <c r="A62" s="68" t="s">
        <v>92</v>
      </c>
      <c r="B62" s="41" t="s">
        <v>193</v>
      </c>
      <c r="C62" s="68" t="s">
        <v>194</v>
      </c>
      <c r="D62" s="36" t="s">
        <v>62</v>
      </c>
      <c r="E62" s="36">
        <v>3</v>
      </c>
      <c r="F62" s="68">
        <v>8</v>
      </c>
      <c r="G62" s="68">
        <v>1</v>
      </c>
      <c r="H62" s="68">
        <v>9</v>
      </c>
      <c r="I62" s="64">
        <v>18360</v>
      </c>
      <c r="J62" s="45"/>
    </row>
    <row r="63" spans="1:10" ht="47.25">
      <c r="A63" s="68" t="s">
        <v>127</v>
      </c>
      <c r="B63" s="38" t="s">
        <v>195</v>
      </c>
      <c r="C63" s="36" t="s">
        <v>94</v>
      </c>
      <c r="D63" s="36" t="s">
        <v>94</v>
      </c>
      <c r="E63" s="61"/>
      <c r="F63" s="68"/>
      <c r="G63" s="68"/>
      <c r="H63" s="68"/>
      <c r="I63" s="64">
        <v>91405.45</v>
      </c>
      <c r="J63" s="45"/>
    </row>
    <row r="64" spans="1:10" ht="17.25" customHeight="1">
      <c r="A64" s="271" t="s">
        <v>95</v>
      </c>
      <c r="B64" s="271"/>
      <c r="C64" s="271"/>
      <c r="D64" s="271"/>
      <c r="E64" s="271"/>
      <c r="F64" s="271"/>
      <c r="G64" s="271"/>
      <c r="H64" s="271"/>
      <c r="I64" s="65">
        <f>SUM(I54:I63)</f>
        <v>481300</v>
      </c>
      <c r="J64" s="45"/>
    </row>
    <row r="65" spans="1:10" ht="18.75" customHeight="1">
      <c r="A65" s="266" t="s">
        <v>196</v>
      </c>
      <c r="B65" s="266"/>
      <c r="C65" s="266"/>
      <c r="D65" s="266"/>
      <c r="E65" s="266"/>
      <c r="F65" s="266"/>
      <c r="G65" s="266"/>
      <c r="H65" s="266"/>
      <c r="I65" s="266"/>
      <c r="J65" s="45"/>
    </row>
    <row r="66" spans="1:10" ht="17.25" customHeight="1">
      <c r="A66" s="267" t="s">
        <v>28</v>
      </c>
      <c r="B66" s="267" t="s">
        <v>46</v>
      </c>
      <c r="C66" s="267" t="s">
        <v>52</v>
      </c>
      <c r="D66" s="267" t="s">
        <v>53</v>
      </c>
      <c r="E66" s="267" t="s">
        <v>54</v>
      </c>
      <c r="F66" s="267" t="s">
        <v>55</v>
      </c>
      <c r="G66" s="267"/>
      <c r="H66" s="267"/>
      <c r="I66" s="267" t="s">
        <v>56</v>
      </c>
      <c r="J66" s="45"/>
    </row>
    <row r="67" spans="1:10" ht="15.75">
      <c r="A67" s="267"/>
      <c r="B67" s="267"/>
      <c r="C67" s="267"/>
      <c r="D67" s="267"/>
      <c r="E67" s="267"/>
      <c r="F67" s="36" t="s">
        <v>57</v>
      </c>
      <c r="G67" s="36" t="s">
        <v>58</v>
      </c>
      <c r="H67" s="36" t="s">
        <v>59</v>
      </c>
      <c r="I67" s="267"/>
      <c r="J67" s="45"/>
    </row>
    <row r="68" spans="1:10" ht="47.25" customHeight="1">
      <c r="A68" s="53" t="s">
        <v>34</v>
      </c>
      <c r="B68" s="54" t="s">
        <v>197</v>
      </c>
      <c r="C68" s="56" t="s">
        <v>198</v>
      </c>
      <c r="D68" s="53" t="s">
        <v>102</v>
      </c>
      <c r="E68" s="53">
        <v>10</v>
      </c>
      <c r="F68" s="53">
        <v>6</v>
      </c>
      <c r="G68" s="53">
        <v>1</v>
      </c>
      <c r="H68" s="53">
        <v>7</v>
      </c>
      <c r="I68" s="67">
        <v>87500</v>
      </c>
      <c r="J68" s="45"/>
    </row>
    <row r="69" spans="1:10" ht="20.25" customHeight="1">
      <c r="A69" s="36" t="s">
        <v>35</v>
      </c>
      <c r="B69" s="41" t="s">
        <v>199</v>
      </c>
      <c r="C69" s="42" t="s">
        <v>198</v>
      </c>
      <c r="D69" s="36" t="s">
        <v>102</v>
      </c>
      <c r="E69" s="36">
        <v>10</v>
      </c>
      <c r="F69" s="36">
        <v>5</v>
      </c>
      <c r="G69" s="36"/>
      <c r="H69" s="36">
        <v>5</v>
      </c>
      <c r="I69" s="43">
        <v>62500</v>
      </c>
      <c r="J69" s="45"/>
    </row>
    <row r="70" spans="1:10" ht="47.25">
      <c r="A70" s="53" t="s">
        <v>36</v>
      </c>
      <c r="B70" s="54" t="s">
        <v>200</v>
      </c>
      <c r="C70" s="56" t="s">
        <v>201</v>
      </c>
      <c r="D70" s="53" t="s">
        <v>102</v>
      </c>
      <c r="E70" s="53">
        <v>10</v>
      </c>
      <c r="F70" s="53">
        <v>4</v>
      </c>
      <c r="G70" s="53">
        <v>1</v>
      </c>
      <c r="H70" s="53">
        <v>5</v>
      </c>
      <c r="I70" s="67">
        <v>62500</v>
      </c>
      <c r="J70" s="45"/>
    </row>
    <row r="71" spans="1:10" ht="31.5">
      <c r="A71" s="36" t="s">
        <v>69</v>
      </c>
      <c r="B71" s="41" t="s">
        <v>202</v>
      </c>
      <c r="C71" s="42" t="s">
        <v>201</v>
      </c>
      <c r="D71" s="36" t="s">
        <v>102</v>
      </c>
      <c r="E71" s="36">
        <v>10</v>
      </c>
      <c r="F71" s="36">
        <v>1</v>
      </c>
      <c r="G71" s="36"/>
      <c r="H71" s="36">
        <v>1</v>
      </c>
      <c r="I71" s="43">
        <v>12500</v>
      </c>
      <c r="J71" s="45"/>
    </row>
    <row r="72" spans="1:10" ht="36" customHeight="1">
      <c r="A72" s="53" t="s">
        <v>72</v>
      </c>
      <c r="B72" s="54" t="s">
        <v>203</v>
      </c>
      <c r="C72" s="56" t="s">
        <v>204</v>
      </c>
      <c r="D72" s="53" t="s">
        <v>102</v>
      </c>
      <c r="E72" s="53">
        <v>16</v>
      </c>
      <c r="F72" s="53">
        <v>1</v>
      </c>
      <c r="G72" s="53"/>
      <c r="H72" s="53">
        <v>1</v>
      </c>
      <c r="I72" s="67">
        <v>27800</v>
      </c>
      <c r="J72" s="45"/>
    </row>
    <row r="73" spans="1:10" ht="31.5">
      <c r="A73" s="36" t="s">
        <v>75</v>
      </c>
      <c r="B73" s="41" t="s">
        <v>205</v>
      </c>
      <c r="C73" s="42" t="s">
        <v>204</v>
      </c>
      <c r="D73" s="36" t="s">
        <v>102</v>
      </c>
      <c r="E73" s="36">
        <v>16</v>
      </c>
      <c r="F73" s="36">
        <v>1</v>
      </c>
      <c r="G73" s="36"/>
      <c r="H73" s="36">
        <v>1</v>
      </c>
      <c r="I73" s="43">
        <v>23000</v>
      </c>
      <c r="J73" s="45"/>
    </row>
    <row r="74" spans="1:10" ht="47.25">
      <c r="A74" s="53" t="s">
        <v>78</v>
      </c>
      <c r="B74" s="54" t="s">
        <v>206</v>
      </c>
      <c r="C74" s="56" t="s">
        <v>207</v>
      </c>
      <c r="D74" s="53" t="s">
        <v>102</v>
      </c>
      <c r="E74" s="53">
        <v>10</v>
      </c>
      <c r="F74" s="53">
        <v>2</v>
      </c>
      <c r="G74" s="53">
        <v>1</v>
      </c>
      <c r="H74" s="53">
        <v>3</v>
      </c>
      <c r="I74" s="67">
        <v>42000</v>
      </c>
      <c r="J74" s="45"/>
    </row>
    <row r="75" spans="1:10" ht="47.25">
      <c r="A75" s="36" t="s">
        <v>82</v>
      </c>
      <c r="B75" s="70" t="s">
        <v>208</v>
      </c>
      <c r="C75" s="42" t="s">
        <v>209</v>
      </c>
      <c r="D75" s="36" t="s">
        <v>102</v>
      </c>
      <c r="E75" s="36">
        <v>10</v>
      </c>
      <c r="F75" s="36">
        <v>3</v>
      </c>
      <c r="G75" s="36"/>
      <c r="H75" s="36">
        <v>3</v>
      </c>
      <c r="I75" s="43">
        <v>42000</v>
      </c>
      <c r="J75" s="45"/>
    </row>
    <row r="76" spans="1:10" ht="65.25" customHeight="1">
      <c r="A76" s="53" t="s">
        <v>86</v>
      </c>
      <c r="B76" s="71" t="s">
        <v>210</v>
      </c>
      <c r="C76" s="56" t="s">
        <v>211</v>
      </c>
      <c r="D76" s="53" t="s">
        <v>102</v>
      </c>
      <c r="E76" s="53">
        <v>5</v>
      </c>
      <c r="F76" s="53">
        <v>9</v>
      </c>
      <c r="G76" s="53">
        <v>1</v>
      </c>
      <c r="H76" s="53">
        <v>10</v>
      </c>
      <c r="I76" s="67">
        <v>62400</v>
      </c>
      <c r="J76" s="45"/>
    </row>
    <row r="77" spans="1:10" ht="50.25" customHeight="1">
      <c r="A77" s="36" t="s">
        <v>89</v>
      </c>
      <c r="B77" s="70" t="s">
        <v>212</v>
      </c>
      <c r="C77" s="42" t="s">
        <v>211</v>
      </c>
      <c r="D77" s="36" t="s">
        <v>102</v>
      </c>
      <c r="E77" s="36">
        <v>5</v>
      </c>
      <c r="F77" s="36">
        <v>2</v>
      </c>
      <c r="G77" s="36"/>
      <c r="H77" s="36">
        <v>2</v>
      </c>
      <c r="I77" s="67">
        <v>12000</v>
      </c>
      <c r="J77" s="45"/>
    </row>
    <row r="78" spans="1:10" ht="31.5">
      <c r="A78" s="53" t="s">
        <v>92</v>
      </c>
      <c r="B78" s="71" t="s">
        <v>213</v>
      </c>
      <c r="C78" s="53" t="s">
        <v>214</v>
      </c>
      <c r="D78" s="53" t="s">
        <v>102</v>
      </c>
      <c r="E78" s="53">
        <v>7</v>
      </c>
      <c r="F78" s="53">
        <v>9</v>
      </c>
      <c r="G78" s="53">
        <v>1</v>
      </c>
      <c r="H78" s="53">
        <v>10</v>
      </c>
      <c r="I78" s="67">
        <v>114800</v>
      </c>
      <c r="J78" s="45"/>
    </row>
    <row r="79" spans="1:10" ht="31.5">
      <c r="A79" s="36" t="s">
        <v>127</v>
      </c>
      <c r="B79" s="70" t="s">
        <v>213</v>
      </c>
      <c r="C79" s="36" t="s">
        <v>215</v>
      </c>
      <c r="D79" s="36" t="s">
        <v>102</v>
      </c>
      <c r="E79" s="53">
        <v>7</v>
      </c>
      <c r="F79" s="36">
        <v>2</v>
      </c>
      <c r="G79" s="36"/>
      <c r="H79" s="36">
        <v>2</v>
      </c>
      <c r="I79" s="43">
        <v>22000</v>
      </c>
      <c r="J79" s="45"/>
    </row>
    <row r="80" spans="1:10" ht="21" customHeight="1">
      <c r="A80" s="72" t="s">
        <v>131</v>
      </c>
      <c r="B80" s="41" t="s">
        <v>216</v>
      </c>
      <c r="C80" s="36" t="s">
        <v>217</v>
      </c>
      <c r="D80" s="36" t="s">
        <v>102</v>
      </c>
      <c r="E80" s="36">
        <v>11</v>
      </c>
      <c r="F80" s="36">
        <v>1</v>
      </c>
      <c r="G80" s="36">
        <v>1</v>
      </c>
      <c r="H80" s="36">
        <v>2</v>
      </c>
      <c r="I80" s="43">
        <v>31000</v>
      </c>
      <c r="J80" s="45"/>
    </row>
    <row r="81" spans="1:10" ht="47.25">
      <c r="A81" s="53" t="s">
        <v>135</v>
      </c>
      <c r="B81" s="71" t="s">
        <v>218</v>
      </c>
      <c r="C81" s="53" t="s">
        <v>219</v>
      </c>
      <c r="D81" s="53" t="s">
        <v>220</v>
      </c>
      <c r="E81" s="53">
        <v>4</v>
      </c>
      <c r="F81" s="53">
        <v>2</v>
      </c>
      <c r="G81" s="53">
        <v>1</v>
      </c>
      <c r="H81" s="53">
        <v>3</v>
      </c>
      <c r="I81" s="67">
        <v>15600</v>
      </c>
      <c r="J81" s="45"/>
    </row>
    <row r="82" spans="1:10" ht="47.25">
      <c r="A82" s="53" t="s">
        <v>139</v>
      </c>
      <c r="B82" s="70" t="s">
        <v>221</v>
      </c>
      <c r="C82" s="36" t="s">
        <v>222</v>
      </c>
      <c r="D82" s="36" t="s">
        <v>220</v>
      </c>
      <c r="E82" s="36">
        <v>4</v>
      </c>
      <c r="F82" s="36">
        <v>3</v>
      </c>
      <c r="G82" s="36"/>
      <c r="H82" s="36">
        <v>3</v>
      </c>
      <c r="I82" s="43">
        <v>15600</v>
      </c>
      <c r="J82" s="45"/>
    </row>
    <row r="83" spans="1:10" ht="31.5">
      <c r="A83" s="53" t="s">
        <v>143</v>
      </c>
      <c r="B83" s="73" t="s">
        <v>223</v>
      </c>
      <c r="C83" s="74" t="s">
        <v>224</v>
      </c>
      <c r="D83" s="74" t="s">
        <v>220</v>
      </c>
      <c r="E83" s="74">
        <v>7</v>
      </c>
      <c r="F83" s="74">
        <v>2</v>
      </c>
      <c r="G83" s="74">
        <v>1</v>
      </c>
      <c r="H83" s="74">
        <v>3</v>
      </c>
      <c r="I83" s="75">
        <v>24900</v>
      </c>
      <c r="J83" s="45"/>
    </row>
    <row r="84" spans="1:10" ht="78.75">
      <c r="A84" s="53" t="s">
        <v>147</v>
      </c>
      <c r="B84" s="54" t="s">
        <v>225</v>
      </c>
      <c r="C84" s="53" t="s">
        <v>226</v>
      </c>
      <c r="D84" s="53" t="s">
        <v>102</v>
      </c>
      <c r="E84" s="53">
        <v>4</v>
      </c>
      <c r="F84" s="53">
        <v>8</v>
      </c>
      <c r="G84" s="53">
        <v>1</v>
      </c>
      <c r="H84" s="53">
        <v>9</v>
      </c>
      <c r="I84" s="67">
        <v>55000</v>
      </c>
      <c r="J84" s="45"/>
    </row>
    <row r="85" spans="1:10" ht="47.25">
      <c r="A85" s="36" t="s">
        <v>151</v>
      </c>
      <c r="B85" s="41" t="s">
        <v>227</v>
      </c>
      <c r="C85" s="36" t="s">
        <v>226</v>
      </c>
      <c r="D85" s="36" t="s">
        <v>102</v>
      </c>
      <c r="E85" s="36">
        <v>4</v>
      </c>
      <c r="F85" s="36">
        <v>3</v>
      </c>
      <c r="G85" s="36"/>
      <c r="H85" s="36">
        <v>3</v>
      </c>
      <c r="I85" s="43">
        <v>19500</v>
      </c>
      <c r="J85" s="45"/>
    </row>
    <row r="86" spans="1:10" ht="78.75">
      <c r="A86" s="53" t="s">
        <v>155</v>
      </c>
      <c r="B86" s="54" t="s">
        <v>228</v>
      </c>
      <c r="C86" s="53" t="s">
        <v>229</v>
      </c>
      <c r="D86" s="53" t="s">
        <v>102</v>
      </c>
      <c r="E86" s="53">
        <v>7</v>
      </c>
      <c r="F86" s="53">
        <v>9</v>
      </c>
      <c r="G86" s="53">
        <v>1</v>
      </c>
      <c r="H86" s="53">
        <v>10</v>
      </c>
      <c r="I86" s="67">
        <v>93600</v>
      </c>
      <c r="J86" s="45"/>
    </row>
    <row r="87" spans="1:10" ht="47.25">
      <c r="A87" s="76" t="s">
        <v>159</v>
      </c>
      <c r="B87" s="41" t="s">
        <v>230</v>
      </c>
      <c r="C87" s="36" t="s">
        <v>231</v>
      </c>
      <c r="D87" s="36" t="s">
        <v>102</v>
      </c>
      <c r="E87" s="36">
        <v>7</v>
      </c>
      <c r="F87" s="36">
        <v>2</v>
      </c>
      <c r="G87" s="36"/>
      <c r="H87" s="36">
        <v>2</v>
      </c>
      <c r="I87" s="43">
        <v>18000</v>
      </c>
      <c r="J87" s="45"/>
    </row>
    <row r="88" spans="1:10" ht="47.25">
      <c r="A88" s="53" t="s">
        <v>161</v>
      </c>
      <c r="B88" s="54" t="s">
        <v>232</v>
      </c>
      <c r="C88" s="53" t="s">
        <v>233</v>
      </c>
      <c r="D88" s="53" t="s">
        <v>102</v>
      </c>
      <c r="E88" s="53">
        <v>3</v>
      </c>
      <c r="F88" s="53">
        <v>2</v>
      </c>
      <c r="G88" s="53">
        <v>1</v>
      </c>
      <c r="H88" s="53">
        <v>3</v>
      </c>
      <c r="I88" s="77">
        <v>11700</v>
      </c>
      <c r="J88" s="45"/>
    </row>
    <row r="89" spans="1:10" ht="48" customHeight="1">
      <c r="A89" s="36" t="s">
        <v>234</v>
      </c>
      <c r="B89" s="41" t="s">
        <v>232</v>
      </c>
      <c r="C89" s="36" t="s">
        <v>233</v>
      </c>
      <c r="D89" s="36" t="s">
        <v>102</v>
      </c>
      <c r="E89" s="36">
        <v>3</v>
      </c>
      <c r="F89" s="36">
        <v>1</v>
      </c>
      <c r="G89" s="36"/>
      <c r="H89" s="36">
        <v>1</v>
      </c>
      <c r="I89" s="77">
        <v>3900</v>
      </c>
      <c r="J89" s="45"/>
    </row>
    <row r="90" spans="1:10" ht="31.5">
      <c r="A90" s="36" t="s">
        <v>235</v>
      </c>
      <c r="B90" s="70" t="s">
        <v>236</v>
      </c>
      <c r="C90" s="36" t="s">
        <v>237</v>
      </c>
      <c r="D90" s="36" t="s">
        <v>102</v>
      </c>
      <c r="E90" s="36">
        <v>11</v>
      </c>
      <c r="F90" s="36">
        <v>3</v>
      </c>
      <c r="G90" s="36">
        <v>1</v>
      </c>
      <c r="H90" s="36">
        <v>4</v>
      </c>
      <c r="I90" s="43">
        <v>69000</v>
      </c>
      <c r="J90" s="45"/>
    </row>
    <row r="91" spans="1:10" ht="15.75">
      <c r="A91" s="36" t="s">
        <v>238</v>
      </c>
      <c r="B91" s="70" t="s">
        <v>239</v>
      </c>
      <c r="C91" s="36" t="s">
        <v>240</v>
      </c>
      <c r="D91" s="36" t="s">
        <v>102</v>
      </c>
      <c r="E91" s="36">
        <v>5</v>
      </c>
      <c r="F91" s="36">
        <v>1</v>
      </c>
      <c r="G91" s="36">
        <v>1</v>
      </c>
      <c r="H91" s="36">
        <v>2</v>
      </c>
      <c r="I91" s="78">
        <v>9500</v>
      </c>
      <c r="J91" s="45"/>
    </row>
    <row r="92" spans="1:10" ht="33.75" customHeight="1">
      <c r="A92" s="53" t="s">
        <v>241</v>
      </c>
      <c r="B92" s="54" t="s">
        <v>242</v>
      </c>
      <c r="C92" s="53" t="s">
        <v>243</v>
      </c>
      <c r="D92" s="53" t="s">
        <v>102</v>
      </c>
      <c r="E92" s="53">
        <v>7</v>
      </c>
      <c r="F92" s="53">
        <v>2</v>
      </c>
      <c r="G92" s="53">
        <v>1</v>
      </c>
      <c r="H92" s="53">
        <v>3</v>
      </c>
      <c r="I92" s="67">
        <v>23400</v>
      </c>
      <c r="J92" s="45"/>
    </row>
    <row r="93" spans="1:10" ht="33.75" customHeight="1">
      <c r="A93" s="36" t="s">
        <v>244</v>
      </c>
      <c r="B93" s="41" t="s">
        <v>242</v>
      </c>
      <c r="C93" s="36" t="s">
        <v>243</v>
      </c>
      <c r="D93" s="36" t="s">
        <v>102</v>
      </c>
      <c r="E93" s="36">
        <v>7</v>
      </c>
      <c r="F93" s="36">
        <v>1</v>
      </c>
      <c r="G93" s="36"/>
      <c r="H93" s="36">
        <v>1</v>
      </c>
      <c r="I93" s="43">
        <v>7800</v>
      </c>
      <c r="J93" s="45"/>
    </row>
    <row r="94" spans="1:10" ht="63" customHeight="1">
      <c r="A94" s="53" t="s">
        <v>245</v>
      </c>
      <c r="B94" s="54" t="s">
        <v>246</v>
      </c>
      <c r="C94" s="53" t="s">
        <v>247</v>
      </c>
      <c r="D94" s="53" t="s">
        <v>192</v>
      </c>
      <c r="E94" s="53">
        <v>7</v>
      </c>
      <c r="F94" s="53">
        <v>5</v>
      </c>
      <c r="G94" s="53">
        <v>1</v>
      </c>
      <c r="H94" s="53">
        <v>6</v>
      </c>
      <c r="I94" s="67">
        <v>46200</v>
      </c>
      <c r="J94" s="45"/>
    </row>
    <row r="95" spans="1:10" ht="36" customHeight="1">
      <c r="A95" s="36" t="s">
        <v>248</v>
      </c>
      <c r="B95" s="41" t="s">
        <v>249</v>
      </c>
      <c r="C95" s="36" t="s">
        <v>250</v>
      </c>
      <c r="D95" s="36" t="s">
        <v>192</v>
      </c>
      <c r="E95" s="36">
        <v>7</v>
      </c>
      <c r="F95" s="36">
        <v>2</v>
      </c>
      <c r="G95" s="36"/>
      <c r="H95" s="36">
        <v>2</v>
      </c>
      <c r="I95" s="43">
        <v>17484.81</v>
      </c>
      <c r="J95" s="45"/>
    </row>
    <row r="96" spans="1:10" ht="32.25" customHeight="1">
      <c r="A96" s="36" t="s">
        <v>251</v>
      </c>
      <c r="B96" s="41" t="s">
        <v>252</v>
      </c>
      <c r="C96" s="36" t="s">
        <v>253</v>
      </c>
      <c r="D96" s="36" t="s">
        <v>192</v>
      </c>
      <c r="E96" s="36">
        <v>8</v>
      </c>
      <c r="F96" s="36">
        <v>8</v>
      </c>
      <c r="G96" s="36">
        <v>1</v>
      </c>
      <c r="H96" s="36">
        <v>9</v>
      </c>
      <c r="I96" s="43">
        <v>80100</v>
      </c>
      <c r="J96" s="45"/>
    </row>
    <row r="97" spans="1:10" ht="32.25" customHeight="1">
      <c r="A97" s="36" t="s">
        <v>254</v>
      </c>
      <c r="B97" s="41" t="s">
        <v>255</v>
      </c>
      <c r="C97" s="36" t="s">
        <v>250</v>
      </c>
      <c r="D97" s="36" t="s">
        <v>192</v>
      </c>
      <c r="E97" s="36">
        <v>7</v>
      </c>
      <c r="F97" s="36">
        <v>3</v>
      </c>
      <c r="G97" s="36">
        <v>1</v>
      </c>
      <c r="H97" s="36">
        <v>4</v>
      </c>
      <c r="I97" s="43">
        <v>27300</v>
      </c>
      <c r="J97" s="45"/>
    </row>
    <row r="98" spans="1:10" ht="32.25" customHeight="1">
      <c r="A98" s="36" t="s">
        <v>256</v>
      </c>
      <c r="B98" s="41" t="s">
        <v>255</v>
      </c>
      <c r="C98" s="36" t="s">
        <v>253</v>
      </c>
      <c r="D98" s="36" t="s">
        <v>192</v>
      </c>
      <c r="E98" s="36">
        <v>8</v>
      </c>
      <c r="F98" s="36">
        <v>1</v>
      </c>
      <c r="G98" s="36"/>
      <c r="H98" s="36">
        <v>1</v>
      </c>
      <c r="I98" s="43">
        <v>10500</v>
      </c>
      <c r="J98" s="45"/>
    </row>
    <row r="99" spans="1:10" ht="34.5" customHeight="1">
      <c r="A99" s="36" t="s">
        <v>257</v>
      </c>
      <c r="B99" s="41" t="s">
        <v>258</v>
      </c>
      <c r="C99" s="36" t="s">
        <v>259</v>
      </c>
      <c r="D99" s="36" t="s">
        <v>260</v>
      </c>
      <c r="E99" s="36">
        <v>7</v>
      </c>
      <c r="F99" s="36">
        <v>1</v>
      </c>
      <c r="G99" s="36"/>
      <c r="H99" s="36">
        <v>1</v>
      </c>
      <c r="I99" s="43">
        <v>7700</v>
      </c>
      <c r="J99" s="45"/>
    </row>
    <row r="100" spans="1:10" ht="47.25" customHeight="1">
      <c r="A100" s="53" t="s">
        <v>261</v>
      </c>
      <c r="B100" s="54" t="s">
        <v>262</v>
      </c>
      <c r="C100" s="56" t="s">
        <v>263</v>
      </c>
      <c r="D100" s="53" t="s">
        <v>192</v>
      </c>
      <c r="E100" s="53">
        <v>7</v>
      </c>
      <c r="F100" s="53">
        <v>8</v>
      </c>
      <c r="G100" s="53">
        <v>1</v>
      </c>
      <c r="H100" s="53">
        <v>9</v>
      </c>
      <c r="I100" s="67">
        <v>73500</v>
      </c>
      <c r="J100" s="45"/>
    </row>
    <row r="101" spans="1:10" ht="33.75" customHeight="1">
      <c r="A101" s="53" t="s">
        <v>264</v>
      </c>
      <c r="B101" s="54" t="s">
        <v>265</v>
      </c>
      <c r="C101" s="53" t="s">
        <v>266</v>
      </c>
      <c r="D101" s="79" t="s">
        <v>142</v>
      </c>
      <c r="E101" s="53">
        <v>4</v>
      </c>
      <c r="F101" s="53">
        <v>2</v>
      </c>
      <c r="G101" s="53">
        <v>1</v>
      </c>
      <c r="H101" s="53">
        <v>3</v>
      </c>
      <c r="I101" s="67">
        <v>16800</v>
      </c>
      <c r="J101" s="45"/>
    </row>
    <row r="102" spans="1:10" ht="33.75" customHeight="1">
      <c r="A102" s="36" t="s">
        <v>267</v>
      </c>
      <c r="B102" s="41" t="s">
        <v>268</v>
      </c>
      <c r="C102" s="36" t="s">
        <v>269</v>
      </c>
      <c r="D102" s="80" t="s">
        <v>142</v>
      </c>
      <c r="E102" s="36">
        <v>4</v>
      </c>
      <c r="F102" s="36">
        <v>1</v>
      </c>
      <c r="G102" s="36"/>
      <c r="H102" s="36">
        <v>1</v>
      </c>
      <c r="I102" s="43">
        <v>5600</v>
      </c>
      <c r="J102" s="45"/>
    </row>
    <row r="103" spans="1:10" ht="33.75" customHeight="1">
      <c r="A103" s="36" t="s">
        <v>270</v>
      </c>
      <c r="B103" s="41" t="s">
        <v>271</v>
      </c>
      <c r="C103" s="36" t="s">
        <v>272</v>
      </c>
      <c r="D103" s="80" t="s">
        <v>142</v>
      </c>
      <c r="E103" s="36">
        <v>7</v>
      </c>
      <c r="F103" s="36">
        <v>1</v>
      </c>
      <c r="G103" s="36"/>
      <c r="H103" s="36">
        <v>1</v>
      </c>
      <c r="I103" s="43">
        <v>11900</v>
      </c>
      <c r="J103" s="45"/>
    </row>
    <row r="104" spans="1:10" ht="51" customHeight="1">
      <c r="A104" s="53" t="s">
        <v>273</v>
      </c>
      <c r="B104" s="81" t="s">
        <v>274</v>
      </c>
      <c r="C104" s="53" t="s">
        <v>272</v>
      </c>
      <c r="D104" s="79" t="s">
        <v>142</v>
      </c>
      <c r="E104" s="53">
        <v>7</v>
      </c>
      <c r="F104" s="53">
        <v>2</v>
      </c>
      <c r="G104" s="53">
        <v>1</v>
      </c>
      <c r="H104" s="53">
        <v>3</v>
      </c>
      <c r="I104" s="67">
        <v>35700</v>
      </c>
      <c r="J104" s="45"/>
    </row>
    <row r="105" spans="1:10" ht="48.75" customHeight="1">
      <c r="A105" s="36" t="s">
        <v>275</v>
      </c>
      <c r="B105" s="41" t="s">
        <v>276</v>
      </c>
      <c r="C105" s="36" t="s">
        <v>277</v>
      </c>
      <c r="D105" s="36" t="s">
        <v>278</v>
      </c>
      <c r="E105" s="36">
        <v>7</v>
      </c>
      <c r="F105" s="36">
        <v>1</v>
      </c>
      <c r="G105" s="36"/>
      <c r="H105" s="36">
        <v>1</v>
      </c>
      <c r="I105" s="43">
        <v>7700</v>
      </c>
      <c r="J105" s="45"/>
    </row>
    <row r="106" spans="1:10" ht="48.75" customHeight="1">
      <c r="A106" s="53" t="s">
        <v>279</v>
      </c>
      <c r="B106" s="54" t="s">
        <v>280</v>
      </c>
      <c r="C106" s="53" t="s">
        <v>281</v>
      </c>
      <c r="D106" s="53" t="s">
        <v>220</v>
      </c>
      <c r="E106" s="53">
        <v>14</v>
      </c>
      <c r="F106" s="53">
        <v>4</v>
      </c>
      <c r="G106" s="53">
        <v>1</v>
      </c>
      <c r="H106" s="53">
        <v>5</v>
      </c>
      <c r="I106" s="67">
        <v>127122.91</v>
      </c>
      <c r="J106" s="45"/>
    </row>
    <row r="107" spans="1:10" ht="48.75" customHeight="1">
      <c r="A107" s="36" t="s">
        <v>282</v>
      </c>
      <c r="B107" s="41" t="s">
        <v>283</v>
      </c>
      <c r="C107" s="36" t="s">
        <v>281</v>
      </c>
      <c r="D107" s="36" t="s">
        <v>220</v>
      </c>
      <c r="E107" s="36">
        <v>14</v>
      </c>
      <c r="F107" s="36">
        <v>1</v>
      </c>
      <c r="G107" s="36"/>
      <c r="H107" s="36">
        <v>1</v>
      </c>
      <c r="I107" s="43">
        <v>22600</v>
      </c>
      <c r="J107" s="45"/>
    </row>
    <row r="108" spans="1:10" ht="31.5">
      <c r="A108" s="36" t="s">
        <v>284</v>
      </c>
      <c r="B108" s="41" t="s">
        <v>285</v>
      </c>
      <c r="C108" s="36" t="s">
        <v>286</v>
      </c>
      <c r="D108" s="36" t="s">
        <v>192</v>
      </c>
      <c r="E108" s="36">
        <v>9</v>
      </c>
      <c r="F108" s="36">
        <v>10</v>
      </c>
      <c r="G108" s="36">
        <v>1</v>
      </c>
      <c r="H108" s="36">
        <v>11</v>
      </c>
      <c r="I108" s="43"/>
      <c r="J108" s="45"/>
    </row>
    <row r="109" spans="1:10" ht="31.5">
      <c r="A109" s="36" t="s">
        <v>287</v>
      </c>
      <c r="B109" s="41" t="s">
        <v>288</v>
      </c>
      <c r="C109" s="36" t="s">
        <v>289</v>
      </c>
      <c r="D109" s="36" t="s">
        <v>220</v>
      </c>
      <c r="E109" s="36">
        <v>16</v>
      </c>
      <c r="F109" s="36">
        <v>1</v>
      </c>
      <c r="G109" s="36"/>
      <c r="H109" s="36">
        <v>1</v>
      </c>
      <c r="I109" s="43">
        <v>20000</v>
      </c>
      <c r="J109" s="45"/>
    </row>
    <row r="110" spans="1:10" ht="31.5">
      <c r="A110" s="36" t="s">
        <v>290</v>
      </c>
      <c r="B110" s="41" t="s">
        <v>291</v>
      </c>
      <c r="C110" s="42" t="s">
        <v>292</v>
      </c>
      <c r="D110" s="36" t="s">
        <v>293</v>
      </c>
      <c r="E110" s="36">
        <v>4</v>
      </c>
      <c r="F110" s="36">
        <v>9</v>
      </c>
      <c r="G110" s="36">
        <v>1</v>
      </c>
      <c r="H110" s="36">
        <v>10</v>
      </c>
      <c r="I110" s="43">
        <v>58905.11</v>
      </c>
      <c r="J110" s="45"/>
    </row>
    <row r="111" spans="1:10" ht="15.75">
      <c r="A111" s="36" t="s">
        <v>294</v>
      </c>
      <c r="B111" s="41" t="s">
        <v>295</v>
      </c>
      <c r="C111" s="42" t="s">
        <v>296</v>
      </c>
      <c r="D111" s="36" t="s">
        <v>220</v>
      </c>
      <c r="E111" s="36">
        <v>7</v>
      </c>
      <c r="F111" s="36">
        <v>10</v>
      </c>
      <c r="G111" s="36">
        <v>1</v>
      </c>
      <c r="H111" s="36">
        <v>11</v>
      </c>
      <c r="I111" s="43">
        <v>90800</v>
      </c>
      <c r="J111" s="45"/>
    </row>
    <row r="112" spans="1:11" ht="31.5">
      <c r="A112" s="36" t="s">
        <v>297</v>
      </c>
      <c r="B112" s="41" t="s">
        <v>288</v>
      </c>
      <c r="C112" s="42" t="s">
        <v>298</v>
      </c>
      <c r="D112" s="36" t="s">
        <v>192</v>
      </c>
      <c r="E112" s="36">
        <v>5</v>
      </c>
      <c r="F112" s="36">
        <v>7</v>
      </c>
      <c r="G112" s="36">
        <v>1</v>
      </c>
      <c r="H112" s="36">
        <v>8</v>
      </c>
      <c r="I112" s="43">
        <v>26500</v>
      </c>
      <c r="J112" s="44">
        <f>SUM(I114+I106+I104+I101+I100+I94+I92+I88+I86+I84+I83+I81+I78+I77+I76+I74+I72+I70+I68)</f>
        <v>1047278.5800000001</v>
      </c>
      <c r="K112" t="s">
        <v>146</v>
      </c>
    </row>
    <row r="113" spans="1:10" ht="34.5" customHeight="1">
      <c r="A113" s="36" t="s">
        <v>299</v>
      </c>
      <c r="B113" s="38" t="s">
        <v>300</v>
      </c>
      <c r="C113" s="82" t="s">
        <v>301</v>
      </c>
      <c r="D113" s="36" t="s">
        <v>192</v>
      </c>
      <c r="E113" s="36">
        <v>7</v>
      </c>
      <c r="F113" s="36">
        <v>5</v>
      </c>
      <c r="G113" s="36">
        <v>1</v>
      </c>
      <c r="H113" s="36">
        <v>6</v>
      </c>
      <c r="I113" s="43"/>
      <c r="J113" s="45"/>
    </row>
    <row r="114" spans="1:12" ht="20.25" customHeight="1">
      <c r="A114" s="53" t="s">
        <v>302</v>
      </c>
      <c r="B114" s="54" t="s">
        <v>303</v>
      </c>
      <c r="C114" s="53" t="s">
        <v>304</v>
      </c>
      <c r="D114" s="59" t="s">
        <v>305</v>
      </c>
      <c r="E114" s="53">
        <v>5</v>
      </c>
      <c r="F114" s="53">
        <v>5</v>
      </c>
      <c r="G114" s="53">
        <v>1</v>
      </c>
      <c r="H114" s="53">
        <v>6</v>
      </c>
      <c r="I114" s="67">
        <v>114755.67</v>
      </c>
      <c r="J114" s="44">
        <f>SUM(I114+I113+I112+I111+I110+I109+I108+I107+I106+I105+I104+I103+I102+I101+I100+I99+I98+I97+I96+I95+I94+I93+I92+I91+I90+I89+I88+I87+I86+I85+I84+I83+I82+I81+I80+I79+I78+I77+I76+I75+I74+I73+I72+I71+I70+I69+I68)</f>
        <v>1770668.5</v>
      </c>
      <c r="K114" t="s">
        <v>59</v>
      </c>
      <c r="L114" t="s">
        <v>306</v>
      </c>
    </row>
    <row r="115" spans="1:10" ht="20.25" customHeight="1">
      <c r="A115" s="53" t="s">
        <v>307</v>
      </c>
      <c r="B115" s="41" t="s">
        <v>303</v>
      </c>
      <c r="C115" s="36" t="s">
        <v>304</v>
      </c>
      <c r="D115" s="61" t="s">
        <v>305</v>
      </c>
      <c r="E115" s="36">
        <v>5</v>
      </c>
      <c r="F115" s="36">
        <v>6</v>
      </c>
      <c r="G115" s="36">
        <v>1</v>
      </c>
      <c r="H115" s="36">
        <v>7</v>
      </c>
      <c r="I115" s="67"/>
      <c r="J115" s="45"/>
    </row>
    <row r="116" spans="1:10" ht="20.25" customHeight="1">
      <c r="A116" s="53" t="s">
        <v>308</v>
      </c>
      <c r="B116" s="41" t="s">
        <v>309</v>
      </c>
      <c r="C116" s="36" t="s">
        <v>310</v>
      </c>
      <c r="D116" s="61" t="s">
        <v>305</v>
      </c>
      <c r="E116" s="36">
        <v>5</v>
      </c>
      <c r="F116" s="36">
        <v>6</v>
      </c>
      <c r="G116" s="36">
        <v>1</v>
      </c>
      <c r="H116" s="36">
        <v>7</v>
      </c>
      <c r="I116" s="67"/>
      <c r="J116" s="45"/>
    </row>
    <row r="117" spans="1:10" ht="31.5">
      <c r="A117" s="53" t="s">
        <v>311</v>
      </c>
      <c r="B117" s="63" t="s">
        <v>312</v>
      </c>
      <c r="C117" s="83" t="s">
        <v>313</v>
      </c>
      <c r="D117" s="84" t="s">
        <v>105</v>
      </c>
      <c r="E117" s="83">
        <v>16</v>
      </c>
      <c r="F117" s="83">
        <v>1</v>
      </c>
      <c r="G117" s="83"/>
      <c r="H117" s="83">
        <v>1</v>
      </c>
      <c r="I117" s="77">
        <v>8000</v>
      </c>
      <c r="J117" s="45"/>
    </row>
    <row r="118" spans="1:10" ht="46.5" customHeight="1">
      <c r="A118" s="53" t="s">
        <v>314</v>
      </c>
      <c r="B118" s="54" t="s">
        <v>315</v>
      </c>
      <c r="C118" s="53" t="s">
        <v>316</v>
      </c>
      <c r="D118" s="53" t="s">
        <v>317</v>
      </c>
      <c r="E118" s="36">
        <v>2</v>
      </c>
      <c r="F118" s="36"/>
      <c r="G118" s="36"/>
      <c r="H118" s="36"/>
      <c r="I118" s="43"/>
      <c r="J118" s="45"/>
    </row>
    <row r="119" spans="1:10" ht="34.5" customHeight="1">
      <c r="A119" s="53" t="s">
        <v>318</v>
      </c>
      <c r="B119" s="54" t="s">
        <v>319</v>
      </c>
      <c r="C119" s="56" t="s">
        <v>320</v>
      </c>
      <c r="D119" s="53" t="s">
        <v>317</v>
      </c>
      <c r="E119" s="36">
        <v>7</v>
      </c>
      <c r="F119" s="36"/>
      <c r="G119" s="36"/>
      <c r="H119" s="36"/>
      <c r="I119" s="43"/>
      <c r="J119" s="45"/>
    </row>
    <row r="120" spans="1:10" ht="34.5" customHeight="1">
      <c r="A120" s="36" t="s">
        <v>321</v>
      </c>
      <c r="B120" s="41" t="s">
        <v>322</v>
      </c>
      <c r="C120" s="82" t="s">
        <v>323</v>
      </c>
      <c r="D120" s="36" t="s">
        <v>142</v>
      </c>
      <c r="E120" s="36">
        <v>7</v>
      </c>
      <c r="F120" s="36">
        <v>5</v>
      </c>
      <c r="G120" s="36">
        <v>1</v>
      </c>
      <c r="H120" s="36">
        <v>6</v>
      </c>
      <c r="I120" s="43">
        <v>25350</v>
      </c>
      <c r="J120" s="45"/>
    </row>
    <row r="121" spans="1:10" ht="34.5" customHeight="1">
      <c r="A121" s="36" t="s">
        <v>324</v>
      </c>
      <c r="B121" s="85" t="s">
        <v>325</v>
      </c>
      <c r="C121" s="86" t="s">
        <v>326</v>
      </c>
      <c r="D121" s="83" t="s">
        <v>192</v>
      </c>
      <c r="E121" s="83">
        <v>8</v>
      </c>
      <c r="F121" s="83">
        <v>4</v>
      </c>
      <c r="G121" s="83">
        <v>1</v>
      </c>
      <c r="H121" s="83">
        <v>5</v>
      </c>
      <c r="I121" s="78">
        <v>28300</v>
      </c>
      <c r="J121" s="45"/>
    </row>
    <row r="122" spans="1:10" ht="34.5" customHeight="1">
      <c r="A122" s="36" t="s">
        <v>327</v>
      </c>
      <c r="B122" s="41" t="s">
        <v>328</v>
      </c>
      <c r="C122" s="82" t="s">
        <v>329</v>
      </c>
      <c r="D122" s="36" t="s">
        <v>330</v>
      </c>
      <c r="E122" s="36">
        <v>7</v>
      </c>
      <c r="F122" s="36">
        <v>5</v>
      </c>
      <c r="G122" s="36">
        <v>1</v>
      </c>
      <c r="H122" s="36">
        <v>6</v>
      </c>
      <c r="I122" s="43">
        <v>30520</v>
      </c>
      <c r="J122" s="45"/>
    </row>
    <row r="123" spans="1:10" ht="20.25" customHeight="1">
      <c r="A123" s="36" t="s">
        <v>331</v>
      </c>
      <c r="B123" s="38" t="s">
        <v>332</v>
      </c>
      <c r="C123" s="82" t="s">
        <v>333</v>
      </c>
      <c r="D123" s="36" t="s">
        <v>102</v>
      </c>
      <c r="E123" s="36">
        <v>7</v>
      </c>
      <c r="F123" s="36">
        <v>3</v>
      </c>
      <c r="G123" s="36">
        <v>1</v>
      </c>
      <c r="H123" s="36">
        <v>4</v>
      </c>
      <c r="I123" s="43">
        <v>21250</v>
      </c>
      <c r="J123" s="45"/>
    </row>
    <row r="124" spans="1:10" ht="34.5" customHeight="1">
      <c r="A124" s="36" t="s">
        <v>334</v>
      </c>
      <c r="B124" s="38" t="s">
        <v>335</v>
      </c>
      <c r="C124" s="82" t="s">
        <v>336</v>
      </c>
      <c r="D124" s="36" t="s">
        <v>102</v>
      </c>
      <c r="E124" s="36">
        <v>8</v>
      </c>
      <c r="F124" s="36">
        <v>9</v>
      </c>
      <c r="G124" s="36">
        <v>1</v>
      </c>
      <c r="H124" s="36">
        <v>10</v>
      </c>
      <c r="I124" s="43">
        <v>3000</v>
      </c>
      <c r="J124" s="45"/>
    </row>
    <row r="125" spans="1:10" ht="32.25" customHeight="1">
      <c r="A125" s="36" t="s">
        <v>337</v>
      </c>
      <c r="B125" s="38" t="s">
        <v>338</v>
      </c>
      <c r="C125" s="82" t="s">
        <v>339</v>
      </c>
      <c r="D125" s="36" t="s">
        <v>340</v>
      </c>
      <c r="E125" s="36">
        <v>7</v>
      </c>
      <c r="F125" s="36">
        <v>6</v>
      </c>
      <c r="G125" s="36">
        <v>1</v>
      </c>
      <c r="H125" s="36">
        <v>7</v>
      </c>
      <c r="I125" s="43">
        <v>10180</v>
      </c>
      <c r="J125" s="45"/>
    </row>
    <row r="126" spans="1:10" ht="48" customHeight="1">
      <c r="A126" s="36" t="s">
        <v>341</v>
      </c>
      <c r="B126" s="38" t="s">
        <v>342</v>
      </c>
      <c r="C126" s="36" t="s">
        <v>94</v>
      </c>
      <c r="D126" s="36" t="s">
        <v>94</v>
      </c>
      <c r="E126" s="36"/>
      <c r="F126" s="36"/>
      <c r="G126" s="36"/>
      <c r="H126" s="36" t="s">
        <v>343</v>
      </c>
      <c r="I126" s="48">
        <v>23131.5</v>
      </c>
      <c r="J126" s="45"/>
    </row>
    <row r="127" spans="1:10" ht="19.5" customHeight="1">
      <c r="A127" s="261" t="s">
        <v>95</v>
      </c>
      <c r="B127" s="261"/>
      <c r="C127" s="261"/>
      <c r="D127" s="261"/>
      <c r="E127" s="261"/>
      <c r="F127" s="261"/>
      <c r="G127" s="261"/>
      <c r="H127" s="261"/>
      <c r="I127" s="67">
        <f>SUM(I68:I126)</f>
        <v>1920400</v>
      </c>
      <c r="J127" s="45"/>
    </row>
    <row r="128" spans="1:10" ht="18.75" customHeight="1">
      <c r="A128" s="266" t="s">
        <v>344</v>
      </c>
      <c r="B128" s="266"/>
      <c r="C128" s="266"/>
      <c r="D128" s="266"/>
      <c r="E128" s="266"/>
      <c r="F128" s="266"/>
      <c r="G128" s="266"/>
      <c r="H128" s="266"/>
      <c r="I128" s="266"/>
      <c r="J128" s="45"/>
    </row>
    <row r="129" spans="1:10" ht="17.25" customHeight="1">
      <c r="A129" s="267" t="s">
        <v>28</v>
      </c>
      <c r="B129" s="267" t="s">
        <v>46</v>
      </c>
      <c r="C129" s="267" t="s">
        <v>52</v>
      </c>
      <c r="D129" s="267" t="s">
        <v>53</v>
      </c>
      <c r="E129" s="267" t="s">
        <v>54</v>
      </c>
      <c r="F129" s="267" t="s">
        <v>55</v>
      </c>
      <c r="G129" s="267"/>
      <c r="H129" s="267"/>
      <c r="I129" s="267" t="s">
        <v>56</v>
      </c>
      <c r="J129" s="45"/>
    </row>
    <row r="130" spans="1:10" ht="18.75" customHeight="1">
      <c r="A130" s="267"/>
      <c r="B130" s="267"/>
      <c r="C130" s="267"/>
      <c r="D130" s="267"/>
      <c r="E130" s="267"/>
      <c r="F130" s="36" t="s">
        <v>57</v>
      </c>
      <c r="G130" s="36" t="s">
        <v>58</v>
      </c>
      <c r="H130" s="36" t="s">
        <v>59</v>
      </c>
      <c r="I130" s="267"/>
      <c r="J130" s="45"/>
    </row>
    <row r="131" spans="1:10" ht="15.75">
      <c r="A131" s="36" t="s">
        <v>34</v>
      </c>
      <c r="B131" s="41" t="s">
        <v>345</v>
      </c>
      <c r="C131" s="36" t="s">
        <v>346</v>
      </c>
      <c r="D131" s="36" t="s">
        <v>62</v>
      </c>
      <c r="E131" s="36">
        <v>3</v>
      </c>
      <c r="F131" s="36">
        <v>6</v>
      </c>
      <c r="G131" s="36">
        <v>1</v>
      </c>
      <c r="H131" s="36">
        <v>7</v>
      </c>
      <c r="I131" s="87">
        <v>3129.19</v>
      </c>
      <c r="J131" s="45"/>
    </row>
    <row r="132" spans="1:10" ht="63">
      <c r="A132" s="36" t="s">
        <v>35</v>
      </c>
      <c r="B132" s="41" t="s">
        <v>347</v>
      </c>
      <c r="C132" s="36" t="s">
        <v>348</v>
      </c>
      <c r="D132" s="36" t="s">
        <v>62</v>
      </c>
      <c r="E132" s="36">
        <v>3</v>
      </c>
      <c r="F132" s="36">
        <v>10</v>
      </c>
      <c r="G132" s="36">
        <v>1</v>
      </c>
      <c r="H132" s="36">
        <v>11</v>
      </c>
      <c r="I132" s="43">
        <v>18000</v>
      </c>
      <c r="J132" s="45"/>
    </row>
    <row r="133" spans="1:10" ht="46.5">
      <c r="A133" s="36" t="s">
        <v>36</v>
      </c>
      <c r="B133" s="41" t="s">
        <v>349</v>
      </c>
      <c r="C133" s="42" t="s">
        <v>350</v>
      </c>
      <c r="D133" s="36" t="s">
        <v>62</v>
      </c>
      <c r="E133" s="36">
        <v>3</v>
      </c>
      <c r="F133" s="36">
        <v>6</v>
      </c>
      <c r="G133" s="36">
        <v>1</v>
      </c>
      <c r="H133" s="36">
        <v>7</v>
      </c>
      <c r="I133" s="43">
        <v>9084</v>
      </c>
      <c r="J133" s="45"/>
    </row>
    <row r="134" spans="1:11" ht="47.25">
      <c r="A134" s="36" t="s">
        <v>69</v>
      </c>
      <c r="B134" s="63" t="s">
        <v>351</v>
      </c>
      <c r="C134" s="42" t="s">
        <v>352</v>
      </c>
      <c r="D134" s="36" t="s">
        <v>62</v>
      </c>
      <c r="E134" s="36">
        <v>3</v>
      </c>
      <c r="F134" s="36">
        <v>6</v>
      </c>
      <c r="G134" s="36">
        <v>1</v>
      </c>
      <c r="H134" s="36">
        <v>7</v>
      </c>
      <c r="I134" s="78">
        <v>12875.39</v>
      </c>
      <c r="J134" s="44">
        <f>SUM(I134+I133+I132+I131)</f>
        <v>43088.58</v>
      </c>
      <c r="K134" t="s">
        <v>59</v>
      </c>
    </row>
    <row r="135" spans="1:10" ht="47.25">
      <c r="A135" s="36" t="s">
        <v>72</v>
      </c>
      <c r="B135" s="41" t="s">
        <v>353</v>
      </c>
      <c r="C135" s="36" t="s">
        <v>326</v>
      </c>
      <c r="D135" s="36" t="s">
        <v>354</v>
      </c>
      <c r="E135" s="36">
        <v>3</v>
      </c>
      <c r="F135" s="36">
        <v>10</v>
      </c>
      <c r="G135" s="36">
        <v>2</v>
      </c>
      <c r="H135" s="36">
        <v>12</v>
      </c>
      <c r="I135" s="43">
        <v>43000</v>
      </c>
      <c r="J135" s="45"/>
    </row>
    <row r="136" spans="1:10" ht="47.25">
      <c r="A136" s="36" t="s">
        <v>75</v>
      </c>
      <c r="B136" s="41" t="s">
        <v>355</v>
      </c>
      <c r="C136" s="36" t="s">
        <v>356</v>
      </c>
      <c r="D136" s="36" t="s">
        <v>354</v>
      </c>
      <c r="E136" s="36">
        <v>3</v>
      </c>
      <c r="F136" s="36">
        <v>10</v>
      </c>
      <c r="G136" s="36">
        <v>2</v>
      </c>
      <c r="H136" s="36">
        <v>12</v>
      </c>
      <c r="I136" s="43">
        <v>43000</v>
      </c>
      <c r="J136" s="45"/>
    </row>
    <row r="137" spans="1:10" ht="47.25" customHeight="1">
      <c r="A137" s="36" t="s">
        <v>78</v>
      </c>
      <c r="B137" s="41" t="s">
        <v>357</v>
      </c>
      <c r="C137" s="36" t="s">
        <v>358</v>
      </c>
      <c r="D137" s="36" t="s">
        <v>305</v>
      </c>
      <c r="E137" s="36">
        <v>3</v>
      </c>
      <c r="F137" s="36">
        <v>10</v>
      </c>
      <c r="G137" s="36">
        <v>2</v>
      </c>
      <c r="H137" s="36">
        <v>12</v>
      </c>
      <c r="I137" s="43">
        <v>35000</v>
      </c>
      <c r="J137" s="45"/>
    </row>
    <row r="138" spans="1:10" ht="47.25">
      <c r="A138" s="36" t="s">
        <v>82</v>
      </c>
      <c r="B138" s="38" t="s">
        <v>359</v>
      </c>
      <c r="C138" s="36" t="s">
        <v>94</v>
      </c>
      <c r="D138" s="36" t="s">
        <v>94</v>
      </c>
      <c r="E138" s="36"/>
      <c r="F138" s="36"/>
      <c r="G138" s="36"/>
      <c r="H138" s="36"/>
      <c r="I138" s="43">
        <v>150911.42</v>
      </c>
      <c r="J138" s="45"/>
    </row>
    <row r="139" spans="1:10" ht="16.5" customHeight="1">
      <c r="A139" s="268" t="s">
        <v>95</v>
      </c>
      <c r="B139" s="268"/>
      <c r="C139" s="268"/>
      <c r="D139" s="268"/>
      <c r="E139" s="268"/>
      <c r="F139" s="268"/>
      <c r="G139" s="268"/>
      <c r="H139" s="268"/>
      <c r="I139" s="67">
        <f>SUM(I131+I132+I133+I134+I135+I136+I137+I138)</f>
        <v>315000</v>
      </c>
      <c r="J139" s="45"/>
    </row>
    <row r="140" spans="1:10" ht="18" customHeight="1">
      <c r="A140" s="270" t="s">
        <v>360</v>
      </c>
      <c r="B140" s="270"/>
      <c r="C140" s="270"/>
      <c r="D140" s="270"/>
      <c r="E140" s="270"/>
      <c r="F140" s="270"/>
      <c r="G140" s="270"/>
      <c r="H140" s="270"/>
      <c r="I140" s="270"/>
      <c r="J140" s="45"/>
    </row>
    <row r="141" spans="1:10" ht="18" customHeight="1">
      <c r="A141" s="267" t="s">
        <v>28</v>
      </c>
      <c r="B141" s="267" t="s">
        <v>46</v>
      </c>
      <c r="C141" s="267" t="s">
        <v>52</v>
      </c>
      <c r="D141" s="267" t="s">
        <v>53</v>
      </c>
      <c r="E141" s="267" t="s">
        <v>54</v>
      </c>
      <c r="F141" s="267" t="s">
        <v>55</v>
      </c>
      <c r="G141" s="267"/>
      <c r="H141" s="267"/>
      <c r="I141" s="267" t="s">
        <v>56</v>
      </c>
      <c r="J141" s="45"/>
    </row>
    <row r="142" spans="1:10" ht="18" customHeight="1">
      <c r="A142" s="267"/>
      <c r="B142" s="267"/>
      <c r="C142" s="267"/>
      <c r="D142" s="267"/>
      <c r="E142" s="267"/>
      <c r="F142" s="36" t="s">
        <v>57</v>
      </c>
      <c r="G142" s="36" t="s">
        <v>58</v>
      </c>
      <c r="H142" s="36" t="s">
        <v>59</v>
      </c>
      <c r="I142" s="267"/>
      <c r="J142" s="45"/>
    </row>
    <row r="143" spans="1:10" ht="31.5">
      <c r="A143" s="36" t="s">
        <v>34</v>
      </c>
      <c r="B143" s="38" t="s">
        <v>361</v>
      </c>
      <c r="C143" s="36" t="s">
        <v>362</v>
      </c>
      <c r="D143" s="36" t="s">
        <v>192</v>
      </c>
      <c r="E143" s="36">
        <v>4</v>
      </c>
      <c r="F143" s="36">
        <v>10</v>
      </c>
      <c r="G143" s="36">
        <v>2</v>
      </c>
      <c r="H143" s="36">
        <v>12</v>
      </c>
      <c r="I143" s="43">
        <v>36550</v>
      </c>
      <c r="J143" s="45"/>
    </row>
    <row r="144" spans="1:10" ht="31.5">
      <c r="A144" s="53" t="s">
        <v>35</v>
      </c>
      <c r="B144" s="88" t="s">
        <v>363</v>
      </c>
      <c r="C144" s="56" t="s">
        <v>364</v>
      </c>
      <c r="D144" s="53" t="s">
        <v>192</v>
      </c>
      <c r="E144" s="53">
        <v>10</v>
      </c>
      <c r="F144" s="53">
        <v>3</v>
      </c>
      <c r="G144" s="53">
        <v>1</v>
      </c>
      <c r="H144" s="53">
        <v>4</v>
      </c>
      <c r="I144" s="67">
        <v>43400</v>
      </c>
      <c r="J144" s="45"/>
    </row>
    <row r="145" spans="1:10" ht="31.5">
      <c r="A145" s="53" t="s">
        <v>36</v>
      </c>
      <c r="B145" s="88" t="s">
        <v>365</v>
      </c>
      <c r="C145" s="53" t="s">
        <v>366</v>
      </c>
      <c r="D145" s="53" t="s">
        <v>367</v>
      </c>
      <c r="E145" s="53">
        <v>10</v>
      </c>
      <c r="F145" s="53">
        <v>3</v>
      </c>
      <c r="G145" s="53"/>
      <c r="H145" s="53">
        <v>3</v>
      </c>
      <c r="I145" s="67">
        <v>15000</v>
      </c>
      <c r="J145" s="45"/>
    </row>
    <row r="146" spans="1:10" ht="31.5">
      <c r="A146" s="53" t="s">
        <v>69</v>
      </c>
      <c r="B146" s="88" t="s">
        <v>368</v>
      </c>
      <c r="C146" s="53" t="s">
        <v>369</v>
      </c>
      <c r="D146" s="53" t="s">
        <v>370</v>
      </c>
      <c r="E146" s="53">
        <v>4</v>
      </c>
      <c r="F146" s="53">
        <v>3</v>
      </c>
      <c r="G146" s="53">
        <v>1</v>
      </c>
      <c r="H146" s="53">
        <v>4</v>
      </c>
      <c r="I146" s="67">
        <v>47523.4</v>
      </c>
      <c r="J146" s="45"/>
    </row>
    <row r="147" spans="1:10" ht="15.75">
      <c r="A147" s="89" t="s">
        <v>72</v>
      </c>
      <c r="B147" s="38" t="s">
        <v>371</v>
      </c>
      <c r="C147" s="42" t="s">
        <v>372</v>
      </c>
      <c r="D147" s="36" t="s">
        <v>370</v>
      </c>
      <c r="E147" s="36">
        <v>6</v>
      </c>
      <c r="F147" s="36">
        <v>1</v>
      </c>
      <c r="G147" s="36">
        <v>1</v>
      </c>
      <c r="H147" s="36">
        <v>2</v>
      </c>
      <c r="I147" s="43"/>
      <c r="J147" s="45"/>
    </row>
    <row r="148" spans="1:10" ht="31.5">
      <c r="A148" s="89" t="s">
        <v>75</v>
      </c>
      <c r="B148" s="88" t="s">
        <v>373</v>
      </c>
      <c r="C148" s="56" t="s">
        <v>372</v>
      </c>
      <c r="D148" s="53" t="s">
        <v>370</v>
      </c>
      <c r="E148" s="53">
        <v>6</v>
      </c>
      <c r="F148" s="53">
        <v>3</v>
      </c>
      <c r="G148" s="53">
        <v>1</v>
      </c>
      <c r="H148" s="53">
        <v>4</v>
      </c>
      <c r="I148" s="67">
        <v>45360.4</v>
      </c>
      <c r="J148" s="45"/>
    </row>
    <row r="149" spans="1:10" ht="31.5">
      <c r="A149" s="55" t="s">
        <v>78</v>
      </c>
      <c r="B149" s="38" t="s">
        <v>374</v>
      </c>
      <c r="C149" s="36" t="s">
        <v>375</v>
      </c>
      <c r="D149" s="36" t="s">
        <v>192</v>
      </c>
      <c r="E149" s="36">
        <v>3</v>
      </c>
      <c r="F149" s="36">
        <v>2</v>
      </c>
      <c r="G149" s="36"/>
      <c r="H149" s="36">
        <v>2</v>
      </c>
      <c r="I149" s="43"/>
      <c r="J149" s="45"/>
    </row>
    <row r="150" spans="1:10" ht="31.5">
      <c r="A150" s="36" t="s">
        <v>82</v>
      </c>
      <c r="B150" s="38" t="s">
        <v>376</v>
      </c>
      <c r="C150" s="36" t="s">
        <v>375</v>
      </c>
      <c r="D150" s="36" t="s">
        <v>192</v>
      </c>
      <c r="E150" s="36">
        <v>3</v>
      </c>
      <c r="F150" s="36">
        <v>13</v>
      </c>
      <c r="G150" s="36">
        <v>2</v>
      </c>
      <c r="H150" s="36">
        <v>15</v>
      </c>
      <c r="I150" s="43">
        <v>33800</v>
      </c>
      <c r="J150" s="45"/>
    </row>
    <row r="151" spans="1:10" ht="31.5">
      <c r="A151" s="53" t="s">
        <v>86</v>
      </c>
      <c r="B151" s="88" t="s">
        <v>377</v>
      </c>
      <c r="C151" s="53" t="s">
        <v>125</v>
      </c>
      <c r="D151" s="53" t="s">
        <v>177</v>
      </c>
      <c r="E151" s="53">
        <v>5</v>
      </c>
      <c r="F151" s="53" t="s">
        <v>378</v>
      </c>
      <c r="G151" s="53">
        <v>1</v>
      </c>
      <c r="H151" s="53">
        <v>7</v>
      </c>
      <c r="I151" s="67">
        <v>35704</v>
      </c>
      <c r="J151" s="45"/>
    </row>
    <row r="152" spans="1:10" ht="31.5">
      <c r="A152" s="53" t="s">
        <v>89</v>
      </c>
      <c r="B152" s="88" t="s">
        <v>363</v>
      </c>
      <c r="C152" s="53" t="s">
        <v>379</v>
      </c>
      <c r="D152" s="53" t="s">
        <v>192</v>
      </c>
      <c r="E152" s="53">
        <v>5</v>
      </c>
      <c r="F152" s="53">
        <v>3</v>
      </c>
      <c r="G152" s="53">
        <v>1</v>
      </c>
      <c r="H152" s="53">
        <v>4</v>
      </c>
      <c r="I152" s="77">
        <v>21515.21</v>
      </c>
      <c r="J152" s="45"/>
    </row>
    <row r="153" spans="1:11" ht="31.5">
      <c r="A153" s="53" t="s">
        <v>92</v>
      </c>
      <c r="B153" s="88" t="s">
        <v>380</v>
      </c>
      <c r="C153" s="53" t="s">
        <v>381</v>
      </c>
      <c r="D153" s="53" t="s">
        <v>192</v>
      </c>
      <c r="E153" s="53">
        <v>4</v>
      </c>
      <c r="F153" s="53" t="s">
        <v>382</v>
      </c>
      <c r="G153" s="53">
        <v>1</v>
      </c>
      <c r="H153" s="53">
        <v>15</v>
      </c>
      <c r="I153" s="77">
        <v>58400</v>
      </c>
      <c r="J153" s="44">
        <v>267850</v>
      </c>
      <c r="K153" t="s">
        <v>383</v>
      </c>
    </row>
    <row r="154" spans="1:11" ht="47.25">
      <c r="A154" s="53" t="s">
        <v>127</v>
      </c>
      <c r="B154" s="88" t="s">
        <v>384</v>
      </c>
      <c r="C154" s="53" t="s">
        <v>385</v>
      </c>
      <c r="D154" s="53" t="s">
        <v>177</v>
      </c>
      <c r="E154" s="53">
        <v>3</v>
      </c>
      <c r="F154" s="53" t="s">
        <v>386</v>
      </c>
      <c r="G154" s="53">
        <v>1</v>
      </c>
      <c r="H154" s="53">
        <v>11</v>
      </c>
      <c r="I154" s="77">
        <v>42915.4</v>
      </c>
      <c r="J154" s="44">
        <f>SUM(I154+I153+I152+I151+I150+I149+I148+I147+I146+I145+I144+I143)</f>
        <v>380168.41</v>
      </c>
      <c r="K154" t="s">
        <v>59</v>
      </c>
    </row>
    <row r="155" spans="1:10" ht="31.5">
      <c r="A155" s="53" t="s">
        <v>131</v>
      </c>
      <c r="B155" s="88" t="s">
        <v>387</v>
      </c>
      <c r="C155" s="53" t="s">
        <v>388</v>
      </c>
      <c r="D155" s="53" t="s">
        <v>370</v>
      </c>
      <c r="E155" s="53">
        <v>5</v>
      </c>
      <c r="F155" s="53"/>
      <c r="G155" s="53"/>
      <c r="H155" s="53"/>
      <c r="I155" s="67"/>
      <c r="J155" s="45"/>
    </row>
    <row r="156" spans="1:10" ht="31.5">
      <c r="A156" s="36" t="s">
        <v>135</v>
      </c>
      <c r="B156" s="38" t="s">
        <v>389</v>
      </c>
      <c r="C156" s="36" t="s">
        <v>390</v>
      </c>
      <c r="D156" s="36" t="s">
        <v>192</v>
      </c>
      <c r="E156" s="36">
        <v>5</v>
      </c>
      <c r="F156" s="36">
        <v>15</v>
      </c>
      <c r="G156" s="36">
        <v>2</v>
      </c>
      <c r="H156" s="36">
        <v>17</v>
      </c>
      <c r="I156" s="43">
        <v>30100</v>
      </c>
      <c r="J156" s="45"/>
    </row>
    <row r="157" spans="1:10" ht="31.5">
      <c r="A157" s="36" t="s">
        <v>139</v>
      </c>
      <c r="B157" s="38" t="s">
        <v>391</v>
      </c>
      <c r="C157" s="36" t="s">
        <v>392</v>
      </c>
      <c r="D157" s="36" t="s">
        <v>393</v>
      </c>
      <c r="E157" s="36">
        <v>6</v>
      </c>
      <c r="F157" s="36"/>
      <c r="G157" s="36">
        <v>1</v>
      </c>
      <c r="H157" s="36">
        <v>5</v>
      </c>
      <c r="I157" s="43">
        <v>30000</v>
      </c>
      <c r="J157" s="45"/>
    </row>
    <row r="158" spans="1:10" ht="31.5">
      <c r="A158" s="36" t="s">
        <v>143</v>
      </c>
      <c r="B158" s="38" t="s">
        <v>394</v>
      </c>
      <c r="C158" s="36" t="s">
        <v>395</v>
      </c>
      <c r="D158" s="36" t="s">
        <v>396</v>
      </c>
      <c r="E158" s="36">
        <v>5</v>
      </c>
      <c r="F158" s="36">
        <v>3</v>
      </c>
      <c r="G158" s="36">
        <v>1</v>
      </c>
      <c r="H158" s="36">
        <v>4</v>
      </c>
      <c r="I158" s="43">
        <v>25000</v>
      </c>
      <c r="J158" s="45"/>
    </row>
    <row r="159" spans="1:10" ht="31.5">
      <c r="A159" s="36" t="s">
        <v>147</v>
      </c>
      <c r="B159" s="38" t="s">
        <v>397</v>
      </c>
      <c r="C159" s="36" t="s">
        <v>398</v>
      </c>
      <c r="D159" s="36" t="s">
        <v>399</v>
      </c>
      <c r="E159" s="36">
        <v>5</v>
      </c>
      <c r="F159" s="36">
        <v>15</v>
      </c>
      <c r="G159" s="36">
        <v>2</v>
      </c>
      <c r="H159" s="36">
        <v>17</v>
      </c>
      <c r="I159" s="43">
        <v>36400</v>
      </c>
      <c r="J159" s="45"/>
    </row>
    <row r="160" spans="1:10" ht="31.5">
      <c r="A160" s="36" t="s">
        <v>151</v>
      </c>
      <c r="B160" s="38" t="s">
        <v>400</v>
      </c>
      <c r="C160" s="36" t="s">
        <v>94</v>
      </c>
      <c r="D160" s="36" t="s">
        <v>401</v>
      </c>
      <c r="E160" s="36">
        <v>6</v>
      </c>
      <c r="F160" s="36">
        <v>3</v>
      </c>
      <c r="G160" s="36">
        <v>1</v>
      </c>
      <c r="H160" s="36">
        <v>4</v>
      </c>
      <c r="I160" s="43">
        <v>19070</v>
      </c>
      <c r="J160" s="45"/>
    </row>
    <row r="161" spans="1:10" ht="47.25">
      <c r="A161" s="36" t="s">
        <v>155</v>
      </c>
      <c r="B161" s="38" t="s">
        <v>402</v>
      </c>
      <c r="C161" s="36" t="s">
        <v>94</v>
      </c>
      <c r="D161" s="36" t="s">
        <v>94</v>
      </c>
      <c r="E161" s="36"/>
      <c r="F161" s="36"/>
      <c r="G161" s="36"/>
      <c r="H161" s="36" t="s">
        <v>343</v>
      </c>
      <c r="I161" s="43">
        <v>259261.59</v>
      </c>
      <c r="J161" s="45"/>
    </row>
    <row r="162" spans="1:10" ht="15.75" customHeight="1">
      <c r="A162" s="268" t="s">
        <v>17</v>
      </c>
      <c r="B162" s="268"/>
      <c r="C162" s="268"/>
      <c r="D162" s="268"/>
      <c r="E162" s="268"/>
      <c r="F162" s="268"/>
      <c r="G162" s="268"/>
      <c r="H162" s="268"/>
      <c r="I162" s="67">
        <f>SUM(I143+I144+I145+I146+I147+I148+I149+I150+I151+I152+I153+I154+I155+I156+I157+I158+I159+I160+I161)</f>
        <v>780000</v>
      </c>
      <c r="J162" s="45"/>
    </row>
    <row r="163" spans="1:10" ht="18.75" customHeight="1">
      <c r="A163" s="269" t="s">
        <v>403</v>
      </c>
      <c r="B163" s="269"/>
      <c r="C163" s="269"/>
      <c r="D163" s="269"/>
      <c r="E163" s="269"/>
      <c r="F163" s="269"/>
      <c r="G163" s="269"/>
      <c r="H163" s="269"/>
      <c r="I163" s="269"/>
      <c r="J163" s="45"/>
    </row>
    <row r="164" spans="1:10" ht="16.5" customHeight="1">
      <c r="A164" s="269" t="s">
        <v>404</v>
      </c>
      <c r="B164" s="269"/>
      <c r="C164" s="269"/>
      <c r="D164" s="269"/>
      <c r="E164" s="269"/>
      <c r="F164" s="269"/>
      <c r="G164" s="269"/>
      <c r="H164" s="269"/>
      <c r="I164" s="269"/>
      <c r="J164" s="45"/>
    </row>
    <row r="165" spans="1:10" ht="17.25" customHeight="1">
      <c r="A165" s="267" t="s">
        <v>28</v>
      </c>
      <c r="B165" s="267" t="s">
        <v>46</v>
      </c>
      <c r="C165" s="267" t="s">
        <v>52</v>
      </c>
      <c r="D165" s="267" t="s">
        <v>53</v>
      </c>
      <c r="E165" s="267" t="s">
        <v>54</v>
      </c>
      <c r="F165" s="267" t="s">
        <v>55</v>
      </c>
      <c r="G165" s="267"/>
      <c r="H165" s="267"/>
      <c r="I165" s="267" t="s">
        <v>56</v>
      </c>
      <c r="J165" s="45"/>
    </row>
    <row r="166" spans="1:10" ht="15.75">
      <c r="A166" s="267"/>
      <c r="B166" s="267"/>
      <c r="C166" s="267"/>
      <c r="D166" s="267"/>
      <c r="E166" s="267"/>
      <c r="F166" s="36" t="s">
        <v>57</v>
      </c>
      <c r="G166" s="36" t="s">
        <v>58</v>
      </c>
      <c r="H166" s="36" t="s">
        <v>59</v>
      </c>
      <c r="I166" s="267"/>
      <c r="J166" s="45"/>
    </row>
    <row r="167" spans="1:10" ht="31.5">
      <c r="A167" s="89" t="s">
        <v>34</v>
      </c>
      <c r="B167" s="38" t="s">
        <v>405</v>
      </c>
      <c r="C167" s="42" t="s">
        <v>406</v>
      </c>
      <c r="D167" s="90" t="s">
        <v>407</v>
      </c>
      <c r="E167" s="36">
        <v>2</v>
      </c>
      <c r="F167" s="36">
        <v>10</v>
      </c>
      <c r="G167" s="36">
        <v>1</v>
      </c>
      <c r="H167" s="36">
        <v>11</v>
      </c>
      <c r="I167" s="43">
        <v>11000</v>
      </c>
      <c r="J167" s="45"/>
    </row>
    <row r="168" spans="1:10" ht="47.25">
      <c r="A168" s="89" t="s">
        <v>35</v>
      </c>
      <c r="B168" s="38" t="s">
        <v>408</v>
      </c>
      <c r="C168" s="42" t="s">
        <v>409</v>
      </c>
      <c r="D168" s="90" t="s">
        <v>410</v>
      </c>
      <c r="E168" s="36">
        <v>16</v>
      </c>
      <c r="F168" s="36">
        <v>2</v>
      </c>
      <c r="G168" s="36"/>
      <c r="H168" s="36">
        <v>2</v>
      </c>
      <c r="I168" s="43">
        <v>21165.4</v>
      </c>
      <c r="J168" s="45"/>
    </row>
    <row r="169" spans="1:10" ht="47.25">
      <c r="A169" s="89" t="s">
        <v>36</v>
      </c>
      <c r="B169" s="38" t="s">
        <v>411</v>
      </c>
      <c r="C169" s="42" t="s">
        <v>412</v>
      </c>
      <c r="D169" s="36" t="s">
        <v>62</v>
      </c>
      <c r="E169" s="36">
        <v>2</v>
      </c>
      <c r="F169" s="36">
        <v>8</v>
      </c>
      <c r="G169" s="36">
        <v>1</v>
      </c>
      <c r="H169" s="36">
        <v>9</v>
      </c>
      <c r="I169" s="43">
        <v>9000</v>
      </c>
      <c r="J169" s="45"/>
    </row>
    <row r="170" spans="1:10" ht="31.5">
      <c r="A170" s="55" t="s">
        <v>69</v>
      </c>
      <c r="B170" s="88" t="s">
        <v>413</v>
      </c>
      <c r="C170" s="53" t="s">
        <v>414</v>
      </c>
      <c r="D170" s="53" t="s">
        <v>415</v>
      </c>
      <c r="E170" s="53">
        <v>5</v>
      </c>
      <c r="F170" s="53">
        <v>2</v>
      </c>
      <c r="G170" s="53">
        <v>1</v>
      </c>
      <c r="H170" s="53">
        <v>3</v>
      </c>
      <c r="I170" s="67">
        <v>23696.8</v>
      </c>
      <c r="J170" s="45"/>
    </row>
    <row r="171" spans="1:10" ht="31.5">
      <c r="A171" s="89" t="s">
        <v>72</v>
      </c>
      <c r="B171" s="38" t="s">
        <v>416</v>
      </c>
      <c r="C171" s="42" t="s">
        <v>417</v>
      </c>
      <c r="D171" s="36" t="s">
        <v>418</v>
      </c>
      <c r="E171" s="36">
        <v>3</v>
      </c>
      <c r="F171" s="36">
        <v>2</v>
      </c>
      <c r="G171" s="36">
        <v>1</v>
      </c>
      <c r="H171" s="36">
        <v>3</v>
      </c>
      <c r="I171" s="43">
        <v>8100</v>
      </c>
      <c r="J171" s="45"/>
    </row>
    <row r="172" spans="1:10" ht="15.75">
      <c r="A172" s="89" t="s">
        <v>75</v>
      </c>
      <c r="B172" s="38" t="s">
        <v>419</v>
      </c>
      <c r="C172" s="36" t="s">
        <v>420</v>
      </c>
      <c r="D172" s="36" t="s">
        <v>421</v>
      </c>
      <c r="E172" s="36">
        <v>3</v>
      </c>
      <c r="F172" s="36">
        <v>2</v>
      </c>
      <c r="G172" s="36"/>
      <c r="H172" s="36"/>
      <c r="I172" s="43">
        <v>4500</v>
      </c>
      <c r="J172" s="45"/>
    </row>
    <row r="173" spans="1:10" ht="15.75">
      <c r="A173" s="36" t="s">
        <v>78</v>
      </c>
      <c r="B173" s="38" t="s">
        <v>422</v>
      </c>
      <c r="C173" s="36" t="s">
        <v>423</v>
      </c>
      <c r="D173" s="36" t="s">
        <v>418</v>
      </c>
      <c r="E173" s="36">
        <v>2</v>
      </c>
      <c r="F173" s="36">
        <v>2</v>
      </c>
      <c r="G173" s="36"/>
      <c r="H173" s="36">
        <v>2</v>
      </c>
      <c r="I173" s="43">
        <v>3100</v>
      </c>
      <c r="J173" s="45"/>
    </row>
    <row r="174" spans="1:10" ht="15.75">
      <c r="A174" s="36" t="s">
        <v>82</v>
      </c>
      <c r="B174" s="38" t="s">
        <v>424</v>
      </c>
      <c r="C174" s="36" t="s">
        <v>425</v>
      </c>
      <c r="D174" s="36" t="s">
        <v>418</v>
      </c>
      <c r="E174" s="36">
        <v>4</v>
      </c>
      <c r="F174" s="36">
        <v>1</v>
      </c>
      <c r="G174" s="36">
        <v>1</v>
      </c>
      <c r="H174" s="36">
        <v>2</v>
      </c>
      <c r="I174" s="43">
        <v>11132.42</v>
      </c>
      <c r="J174" s="45"/>
    </row>
    <row r="175" spans="1:10" ht="47.25">
      <c r="A175" s="36" t="s">
        <v>86</v>
      </c>
      <c r="B175" s="38" t="s">
        <v>426</v>
      </c>
      <c r="C175" s="36" t="s">
        <v>427</v>
      </c>
      <c r="D175" s="36" t="s">
        <v>428</v>
      </c>
      <c r="E175" s="36">
        <v>16</v>
      </c>
      <c r="F175" s="36">
        <v>1</v>
      </c>
      <c r="G175" s="36"/>
      <c r="H175" s="36">
        <v>1</v>
      </c>
      <c r="I175" s="43">
        <v>1386.6</v>
      </c>
      <c r="J175" s="45"/>
    </row>
    <row r="176" spans="1:10" ht="47.25">
      <c r="A176" s="36" t="s">
        <v>89</v>
      </c>
      <c r="B176" s="38" t="s">
        <v>429</v>
      </c>
      <c r="C176" s="36" t="s">
        <v>430</v>
      </c>
      <c r="D176" s="36" t="s">
        <v>410</v>
      </c>
      <c r="E176" s="36">
        <v>14</v>
      </c>
      <c r="F176" s="36">
        <v>1</v>
      </c>
      <c r="G176" s="36"/>
      <c r="H176" s="36">
        <v>1</v>
      </c>
      <c r="I176" s="43"/>
      <c r="J176" s="45"/>
    </row>
    <row r="177" spans="1:10" ht="31.5">
      <c r="A177" s="53" t="s">
        <v>92</v>
      </c>
      <c r="B177" s="88" t="s">
        <v>431</v>
      </c>
      <c r="C177" s="56" t="s">
        <v>432</v>
      </c>
      <c r="D177" s="53" t="s">
        <v>421</v>
      </c>
      <c r="E177" s="53">
        <v>4</v>
      </c>
      <c r="F177" s="53">
        <v>2</v>
      </c>
      <c r="G177" s="53">
        <v>1</v>
      </c>
      <c r="H177" s="53">
        <v>3</v>
      </c>
      <c r="I177" s="67"/>
      <c r="J177" s="45"/>
    </row>
    <row r="178" spans="1:10" ht="15.75">
      <c r="A178" s="83" t="s">
        <v>127</v>
      </c>
      <c r="B178" s="38" t="s">
        <v>433</v>
      </c>
      <c r="C178" s="36" t="s">
        <v>434</v>
      </c>
      <c r="D178" s="36" t="s">
        <v>435</v>
      </c>
      <c r="E178" s="36">
        <v>7</v>
      </c>
      <c r="F178" s="36">
        <v>2</v>
      </c>
      <c r="G178" s="36">
        <v>1</v>
      </c>
      <c r="H178" s="36">
        <v>3</v>
      </c>
      <c r="I178" s="43">
        <v>30578.4</v>
      </c>
      <c r="J178" s="45"/>
    </row>
    <row r="179" spans="1:10" ht="31.5">
      <c r="A179" s="91" t="s">
        <v>131</v>
      </c>
      <c r="B179" s="85" t="s">
        <v>436</v>
      </c>
      <c r="C179" s="36" t="s">
        <v>437</v>
      </c>
      <c r="D179" s="36" t="s">
        <v>396</v>
      </c>
      <c r="E179" s="36">
        <v>7</v>
      </c>
      <c r="F179" s="36">
        <v>1</v>
      </c>
      <c r="G179" s="36">
        <v>1</v>
      </c>
      <c r="H179" s="36">
        <v>2</v>
      </c>
      <c r="I179" s="43">
        <v>12644.2</v>
      </c>
      <c r="J179" s="45"/>
    </row>
    <row r="180" spans="1:10" ht="15.75">
      <c r="A180" s="91">
        <v>14</v>
      </c>
      <c r="B180" s="85" t="s">
        <v>438</v>
      </c>
      <c r="C180" s="36" t="s">
        <v>439</v>
      </c>
      <c r="D180" s="36" t="s">
        <v>440</v>
      </c>
      <c r="E180" s="36">
        <v>6</v>
      </c>
      <c r="F180" s="36">
        <v>1</v>
      </c>
      <c r="G180" s="36">
        <v>1</v>
      </c>
      <c r="H180" s="36">
        <v>2</v>
      </c>
      <c r="I180" s="43">
        <v>52926.58</v>
      </c>
      <c r="J180" s="45"/>
    </row>
    <row r="181" spans="1:10" ht="31.5">
      <c r="A181" s="50" t="s">
        <v>139</v>
      </c>
      <c r="B181" s="54" t="s">
        <v>441</v>
      </c>
      <c r="C181" s="56" t="s">
        <v>442</v>
      </c>
      <c r="D181" s="53" t="s">
        <v>370</v>
      </c>
      <c r="E181" s="53">
        <v>3</v>
      </c>
      <c r="F181" s="53"/>
      <c r="G181" s="53">
        <v>1</v>
      </c>
      <c r="H181" s="53">
        <v>1</v>
      </c>
      <c r="I181" s="67"/>
      <c r="J181" s="45"/>
    </row>
    <row r="182" spans="1:10" ht="15.75">
      <c r="A182" s="47" t="s">
        <v>143</v>
      </c>
      <c r="B182" s="41" t="s">
        <v>443</v>
      </c>
      <c r="C182" s="36" t="s">
        <v>444</v>
      </c>
      <c r="D182" s="36" t="s">
        <v>444</v>
      </c>
      <c r="E182" s="36">
        <v>4</v>
      </c>
      <c r="F182" s="36">
        <v>2</v>
      </c>
      <c r="G182" s="36">
        <v>1</v>
      </c>
      <c r="H182" s="36">
        <v>3</v>
      </c>
      <c r="I182" s="43">
        <v>28000</v>
      </c>
      <c r="J182" s="45"/>
    </row>
    <row r="183" spans="1:10" ht="31.5">
      <c r="A183" s="47" t="s">
        <v>147</v>
      </c>
      <c r="B183" s="92" t="s">
        <v>445</v>
      </c>
      <c r="C183" s="36" t="s">
        <v>194</v>
      </c>
      <c r="D183" s="36" t="s">
        <v>418</v>
      </c>
      <c r="E183" s="36">
        <v>4</v>
      </c>
      <c r="F183" s="36">
        <v>4</v>
      </c>
      <c r="G183" s="36">
        <v>1</v>
      </c>
      <c r="H183" s="36">
        <v>5</v>
      </c>
      <c r="I183" s="43">
        <v>27000</v>
      </c>
      <c r="J183" s="45"/>
    </row>
    <row r="184" spans="1:10" ht="30.75">
      <c r="A184" s="47" t="s">
        <v>151</v>
      </c>
      <c r="B184" s="93" t="s">
        <v>446</v>
      </c>
      <c r="C184" s="47" t="s">
        <v>194</v>
      </c>
      <c r="D184" s="47" t="s">
        <v>447</v>
      </c>
      <c r="E184" s="47">
        <v>4</v>
      </c>
      <c r="F184" s="47">
        <v>4</v>
      </c>
      <c r="G184" s="47">
        <v>1</v>
      </c>
      <c r="H184" s="47">
        <v>5</v>
      </c>
      <c r="I184" s="43">
        <v>45000</v>
      </c>
      <c r="J184" s="45"/>
    </row>
    <row r="185" spans="1:10" ht="19.5" customHeight="1">
      <c r="A185" s="270" t="s">
        <v>448</v>
      </c>
      <c r="B185" s="270"/>
      <c r="C185" s="270"/>
      <c r="D185" s="270"/>
      <c r="E185" s="270"/>
      <c r="F185" s="270"/>
      <c r="G185" s="270"/>
      <c r="H185" s="270"/>
      <c r="I185" s="94"/>
      <c r="J185" s="45"/>
    </row>
    <row r="186" spans="1:10" ht="31.5">
      <c r="A186" s="89" t="s">
        <v>34</v>
      </c>
      <c r="B186" s="38" t="s">
        <v>449</v>
      </c>
      <c r="C186" s="42" t="s">
        <v>450</v>
      </c>
      <c r="D186" s="90" t="s">
        <v>407</v>
      </c>
      <c r="E186" s="36">
        <v>2</v>
      </c>
      <c r="F186" s="36">
        <v>17</v>
      </c>
      <c r="G186" s="36">
        <v>2</v>
      </c>
      <c r="H186" s="36">
        <v>19</v>
      </c>
      <c r="I186" s="43">
        <v>47000</v>
      </c>
      <c r="J186" s="45"/>
    </row>
    <row r="187" spans="1:10" ht="19.5" customHeight="1">
      <c r="A187" s="89" t="s">
        <v>35</v>
      </c>
      <c r="B187" s="38" t="s">
        <v>451</v>
      </c>
      <c r="C187" s="36" t="s">
        <v>452</v>
      </c>
      <c r="D187" s="36" t="s">
        <v>354</v>
      </c>
      <c r="E187" s="36">
        <v>2</v>
      </c>
      <c r="F187" s="36">
        <v>9</v>
      </c>
      <c r="G187" s="36">
        <v>2</v>
      </c>
      <c r="H187" s="36">
        <v>11</v>
      </c>
      <c r="I187" s="43">
        <v>8208.4</v>
      </c>
      <c r="J187" s="45"/>
    </row>
    <row r="188" spans="1:10" ht="63">
      <c r="A188" s="89" t="s">
        <v>36</v>
      </c>
      <c r="B188" s="38" t="s">
        <v>453</v>
      </c>
      <c r="C188" s="36" t="s">
        <v>454</v>
      </c>
      <c r="D188" s="36" t="s">
        <v>455</v>
      </c>
      <c r="E188" s="36">
        <v>3</v>
      </c>
      <c r="F188" s="36">
        <v>21</v>
      </c>
      <c r="G188" s="36">
        <v>1</v>
      </c>
      <c r="H188" s="36">
        <v>22</v>
      </c>
      <c r="I188" s="43">
        <v>27500</v>
      </c>
      <c r="J188" s="45"/>
    </row>
    <row r="189" spans="1:10" ht="47.25">
      <c r="A189" s="89" t="s">
        <v>69</v>
      </c>
      <c r="B189" s="38" t="s">
        <v>456</v>
      </c>
      <c r="C189" s="36" t="s">
        <v>457</v>
      </c>
      <c r="D189" s="36" t="s">
        <v>458</v>
      </c>
      <c r="E189" s="36">
        <v>6</v>
      </c>
      <c r="F189" s="36">
        <v>6</v>
      </c>
      <c r="G189" s="36">
        <v>1</v>
      </c>
      <c r="H189" s="36">
        <v>7</v>
      </c>
      <c r="I189" s="43">
        <v>70462.4</v>
      </c>
      <c r="J189" s="45"/>
    </row>
    <row r="190" spans="1:10" ht="31.5">
      <c r="A190" s="89" t="s">
        <v>72</v>
      </c>
      <c r="B190" s="38" t="s">
        <v>459</v>
      </c>
      <c r="C190" s="42" t="s">
        <v>460</v>
      </c>
      <c r="D190" s="36" t="s">
        <v>461</v>
      </c>
      <c r="E190" s="36">
        <v>6</v>
      </c>
      <c r="F190" s="36">
        <v>1</v>
      </c>
      <c r="G190" s="36">
        <v>1</v>
      </c>
      <c r="H190" s="36">
        <v>2</v>
      </c>
      <c r="I190" s="43">
        <v>80300</v>
      </c>
      <c r="J190" s="45"/>
    </row>
    <row r="191" spans="1:10" ht="31.5">
      <c r="A191" s="89" t="s">
        <v>75</v>
      </c>
      <c r="B191" s="38" t="s">
        <v>462</v>
      </c>
      <c r="C191" s="36" t="s">
        <v>463</v>
      </c>
      <c r="D191" s="36" t="s">
        <v>464</v>
      </c>
      <c r="E191" s="36">
        <v>3</v>
      </c>
      <c r="F191" s="36">
        <v>1</v>
      </c>
      <c r="G191" s="36"/>
      <c r="H191" s="36">
        <v>1</v>
      </c>
      <c r="I191" s="43">
        <v>2500</v>
      </c>
      <c r="J191" s="45"/>
    </row>
    <row r="192" spans="1:10" ht="33" customHeight="1">
      <c r="A192" s="89" t="s">
        <v>78</v>
      </c>
      <c r="B192" s="38" t="s">
        <v>465</v>
      </c>
      <c r="C192" s="36" t="s">
        <v>466</v>
      </c>
      <c r="D192" s="36" t="s">
        <v>467</v>
      </c>
      <c r="E192" s="36">
        <v>4</v>
      </c>
      <c r="F192" s="36">
        <v>3</v>
      </c>
      <c r="G192" s="36">
        <v>1</v>
      </c>
      <c r="H192" s="36">
        <v>4</v>
      </c>
      <c r="I192" s="43">
        <v>17839.14</v>
      </c>
      <c r="J192" s="45"/>
    </row>
    <row r="193" spans="1:10" ht="15.75">
      <c r="A193" s="36" t="s">
        <v>82</v>
      </c>
      <c r="B193" s="38" t="s">
        <v>468</v>
      </c>
      <c r="C193" s="36" t="s">
        <v>469</v>
      </c>
      <c r="D193" s="36" t="s">
        <v>470</v>
      </c>
      <c r="E193" s="36">
        <v>4</v>
      </c>
      <c r="F193" s="36">
        <v>11</v>
      </c>
      <c r="G193" s="36">
        <v>2</v>
      </c>
      <c r="H193" s="36">
        <v>13</v>
      </c>
      <c r="I193" s="43">
        <v>51600</v>
      </c>
      <c r="J193" s="45"/>
    </row>
    <row r="194" spans="1:10" ht="63">
      <c r="A194" s="36" t="s">
        <v>86</v>
      </c>
      <c r="B194" s="38" t="s">
        <v>471</v>
      </c>
      <c r="C194" s="36" t="s">
        <v>472</v>
      </c>
      <c r="D194" s="36" t="s">
        <v>473</v>
      </c>
      <c r="E194" s="36">
        <v>4</v>
      </c>
      <c r="F194" s="36">
        <v>5</v>
      </c>
      <c r="G194" s="36">
        <v>1</v>
      </c>
      <c r="H194" s="36">
        <v>6</v>
      </c>
      <c r="I194" s="95">
        <v>21017.5</v>
      </c>
      <c r="J194" s="45"/>
    </row>
    <row r="195" spans="1:10" ht="31.5">
      <c r="A195" s="36" t="s">
        <v>89</v>
      </c>
      <c r="B195" s="38" t="s">
        <v>474</v>
      </c>
      <c r="C195" s="36" t="s">
        <v>475</v>
      </c>
      <c r="D195" s="36" t="s">
        <v>476</v>
      </c>
      <c r="E195" s="36">
        <v>3</v>
      </c>
      <c r="F195" s="36">
        <v>4</v>
      </c>
      <c r="G195" s="36">
        <v>1</v>
      </c>
      <c r="H195" s="36">
        <v>5</v>
      </c>
      <c r="I195" s="95">
        <v>14575.95</v>
      </c>
      <c r="J195" s="45"/>
    </row>
    <row r="196" spans="1:11" ht="31.5">
      <c r="A196" s="36" t="s">
        <v>92</v>
      </c>
      <c r="B196" s="38" t="s">
        <v>477</v>
      </c>
      <c r="C196" s="36" t="s">
        <v>478</v>
      </c>
      <c r="D196" s="36" t="s">
        <v>479</v>
      </c>
      <c r="E196" s="36">
        <v>6</v>
      </c>
      <c r="F196" s="36">
        <v>3</v>
      </c>
      <c r="G196" s="36">
        <v>2</v>
      </c>
      <c r="H196" s="36">
        <v>5</v>
      </c>
      <c r="I196" s="95">
        <v>105440</v>
      </c>
      <c r="J196" s="44">
        <v>23696.8</v>
      </c>
      <c r="K196" s="62" t="s">
        <v>146</v>
      </c>
    </row>
    <row r="197" spans="1:11" ht="47.25">
      <c r="A197" s="47" t="s">
        <v>127</v>
      </c>
      <c r="B197" s="38" t="s">
        <v>480</v>
      </c>
      <c r="C197" s="36" t="s">
        <v>481</v>
      </c>
      <c r="D197" s="36" t="s">
        <v>482</v>
      </c>
      <c r="E197" s="36">
        <v>5</v>
      </c>
      <c r="F197" s="36">
        <v>14</v>
      </c>
      <c r="G197" s="36">
        <v>2</v>
      </c>
      <c r="H197" s="36">
        <v>16</v>
      </c>
      <c r="I197" s="95">
        <v>78400</v>
      </c>
      <c r="J197" s="44">
        <f>SUM(I197+I196+I195+I194+I193+I192+I191+I190+I189+I188+I187+I186+I180+I179+I178+I175+I174+I173+I172+I171+I170+I169+I168+I167)</f>
        <v>714073.79</v>
      </c>
      <c r="K197" s="62" t="s">
        <v>59</v>
      </c>
    </row>
    <row r="198" spans="1:10" ht="31.5">
      <c r="A198" s="47" t="s">
        <v>131</v>
      </c>
      <c r="B198" s="41" t="s">
        <v>483</v>
      </c>
      <c r="C198" s="36" t="s">
        <v>326</v>
      </c>
      <c r="D198" s="36" t="s">
        <v>458</v>
      </c>
      <c r="E198" s="36">
        <v>4</v>
      </c>
      <c r="F198" s="36">
        <v>5</v>
      </c>
      <c r="G198" s="36">
        <v>2</v>
      </c>
      <c r="H198" s="36">
        <v>7</v>
      </c>
      <c r="I198" s="43">
        <v>44250</v>
      </c>
      <c r="J198" s="45"/>
    </row>
    <row r="199" spans="1:10" ht="31.5">
      <c r="A199" s="47" t="s">
        <v>135</v>
      </c>
      <c r="B199" s="93" t="s">
        <v>484</v>
      </c>
      <c r="C199" s="47" t="s">
        <v>88</v>
      </c>
      <c r="D199" s="47" t="s">
        <v>485</v>
      </c>
      <c r="E199" s="47">
        <v>4</v>
      </c>
      <c r="F199" s="47">
        <v>5</v>
      </c>
      <c r="G199" s="47">
        <v>2</v>
      </c>
      <c r="H199" s="47">
        <v>7</v>
      </c>
      <c r="I199" s="43">
        <v>34250</v>
      </c>
      <c r="J199" s="45"/>
    </row>
    <row r="200" spans="1:10" ht="31.5" customHeight="1">
      <c r="A200" s="47" t="s">
        <v>139</v>
      </c>
      <c r="B200" s="93" t="s">
        <v>486</v>
      </c>
      <c r="C200" s="47" t="s">
        <v>339</v>
      </c>
      <c r="D200" s="47" t="s">
        <v>444</v>
      </c>
      <c r="E200" s="47">
        <v>4</v>
      </c>
      <c r="F200" s="47">
        <v>7</v>
      </c>
      <c r="G200" s="47">
        <v>2</v>
      </c>
      <c r="H200" s="47">
        <v>9</v>
      </c>
      <c r="I200" s="43">
        <v>34250</v>
      </c>
      <c r="J200" s="45"/>
    </row>
    <row r="201" spans="1:10" ht="47.25">
      <c r="A201" s="47" t="s">
        <v>143</v>
      </c>
      <c r="B201" s="38" t="s">
        <v>487</v>
      </c>
      <c r="C201" s="36" t="s">
        <v>94</v>
      </c>
      <c r="D201" s="36" t="s">
        <v>94</v>
      </c>
      <c r="E201" s="36"/>
      <c r="F201" s="47"/>
      <c r="G201" s="47"/>
      <c r="H201" s="47"/>
      <c r="I201" s="43">
        <v>220846.99</v>
      </c>
      <c r="J201" s="45"/>
    </row>
    <row r="202" spans="1:10" ht="17.25" customHeight="1">
      <c r="A202" s="268" t="s">
        <v>488</v>
      </c>
      <c r="B202" s="268"/>
      <c r="C202" s="268"/>
      <c r="D202" s="268"/>
      <c r="E202" s="268"/>
      <c r="F202" s="268"/>
      <c r="G202" s="268"/>
      <c r="H202" s="268"/>
      <c r="I202" s="67">
        <f>SUM(I167+I168+I169+I170+I171+I172+I173+I174+I175+I176+I177+I178+I181+I182+I183+I184+I186+I187+I188+I189+I190+I191+I192+I193+I194+I195+I196+I197+I198+I199+I200+I201)</f>
        <v>1082100</v>
      </c>
      <c r="J202" s="45"/>
    </row>
    <row r="203" spans="1:10" ht="19.5" customHeight="1">
      <c r="A203" s="269" t="s">
        <v>489</v>
      </c>
      <c r="B203" s="269"/>
      <c r="C203" s="269"/>
      <c r="D203" s="269"/>
      <c r="E203" s="269"/>
      <c r="F203" s="269"/>
      <c r="G203" s="269"/>
      <c r="H203" s="269"/>
      <c r="I203" s="269"/>
      <c r="J203" s="45"/>
    </row>
    <row r="204" spans="1:10" ht="17.25" customHeight="1">
      <c r="A204" s="267" t="s">
        <v>28</v>
      </c>
      <c r="B204" s="267" t="s">
        <v>46</v>
      </c>
      <c r="C204" s="267" t="s">
        <v>52</v>
      </c>
      <c r="D204" s="267" t="s">
        <v>53</v>
      </c>
      <c r="E204" s="267" t="s">
        <v>54</v>
      </c>
      <c r="F204" s="267" t="s">
        <v>55</v>
      </c>
      <c r="G204" s="267"/>
      <c r="H204" s="267"/>
      <c r="I204" s="267" t="s">
        <v>56</v>
      </c>
      <c r="J204" s="45"/>
    </row>
    <row r="205" spans="1:10" ht="15.75">
      <c r="A205" s="267"/>
      <c r="B205" s="267"/>
      <c r="C205" s="267"/>
      <c r="D205" s="267"/>
      <c r="E205" s="267"/>
      <c r="F205" s="36" t="s">
        <v>57</v>
      </c>
      <c r="G205" s="36" t="s">
        <v>58</v>
      </c>
      <c r="H205" s="36" t="s">
        <v>59</v>
      </c>
      <c r="I205" s="267"/>
      <c r="J205" s="45"/>
    </row>
    <row r="206" spans="1:10" ht="31.5">
      <c r="A206" s="89" t="s">
        <v>34</v>
      </c>
      <c r="B206" s="96" t="s">
        <v>490</v>
      </c>
      <c r="C206" s="89" t="s">
        <v>491</v>
      </c>
      <c r="D206" s="97" t="s">
        <v>492</v>
      </c>
      <c r="E206" s="89">
        <v>7</v>
      </c>
      <c r="F206" s="89">
        <v>18</v>
      </c>
      <c r="G206" s="89">
        <v>1</v>
      </c>
      <c r="H206" s="89">
        <v>19</v>
      </c>
      <c r="I206" s="98">
        <v>146300</v>
      </c>
      <c r="J206" s="45"/>
    </row>
    <row r="207" spans="1:10" ht="31.5">
      <c r="A207" s="89" t="s">
        <v>35</v>
      </c>
      <c r="B207" s="96" t="s">
        <v>493</v>
      </c>
      <c r="C207" s="89" t="s">
        <v>372</v>
      </c>
      <c r="D207" s="97" t="s">
        <v>494</v>
      </c>
      <c r="E207" s="89">
        <v>6</v>
      </c>
      <c r="F207" s="89">
        <v>18</v>
      </c>
      <c r="G207" s="89">
        <v>1</v>
      </c>
      <c r="H207" s="89">
        <v>19</v>
      </c>
      <c r="I207" s="98">
        <v>119193.8</v>
      </c>
      <c r="J207" s="45"/>
    </row>
    <row r="208" spans="1:10" ht="31.5">
      <c r="A208" s="36" t="s">
        <v>36</v>
      </c>
      <c r="B208" s="38" t="s">
        <v>495</v>
      </c>
      <c r="C208" s="42" t="s">
        <v>496</v>
      </c>
      <c r="D208" s="61" t="s">
        <v>62</v>
      </c>
      <c r="E208" s="36">
        <v>1</v>
      </c>
      <c r="F208" s="36">
        <v>18</v>
      </c>
      <c r="G208" s="36">
        <v>1</v>
      </c>
      <c r="H208" s="36">
        <v>19</v>
      </c>
      <c r="I208" s="58">
        <v>9729.74</v>
      </c>
      <c r="J208" s="45"/>
    </row>
    <row r="209" spans="1:10" ht="31.5">
      <c r="A209" s="36" t="s">
        <v>69</v>
      </c>
      <c r="B209" s="38" t="s">
        <v>495</v>
      </c>
      <c r="C209" s="42" t="s">
        <v>497</v>
      </c>
      <c r="D209" s="61" t="s">
        <v>498</v>
      </c>
      <c r="E209" s="36">
        <v>1</v>
      </c>
      <c r="F209" s="36">
        <v>18</v>
      </c>
      <c r="G209" s="36">
        <v>1</v>
      </c>
      <c r="H209" s="36">
        <v>19</v>
      </c>
      <c r="I209" s="58">
        <v>11649.83</v>
      </c>
      <c r="J209" s="45"/>
    </row>
    <row r="210" spans="1:10" ht="31.5">
      <c r="A210" s="36" t="s">
        <v>72</v>
      </c>
      <c r="B210" s="38" t="s">
        <v>499</v>
      </c>
      <c r="C210" s="42" t="s">
        <v>500</v>
      </c>
      <c r="D210" s="61" t="s">
        <v>134</v>
      </c>
      <c r="E210" s="36">
        <v>1</v>
      </c>
      <c r="F210" s="36">
        <v>18</v>
      </c>
      <c r="G210" s="36">
        <v>1</v>
      </c>
      <c r="H210" s="36">
        <v>19</v>
      </c>
      <c r="I210" s="58">
        <v>11120</v>
      </c>
      <c r="J210" s="45"/>
    </row>
    <row r="211" spans="1:10" ht="31.5">
      <c r="A211" s="36" t="s">
        <v>75</v>
      </c>
      <c r="B211" s="38" t="s">
        <v>499</v>
      </c>
      <c r="C211" s="42" t="s">
        <v>501</v>
      </c>
      <c r="D211" s="61" t="s">
        <v>502</v>
      </c>
      <c r="E211" s="36">
        <v>1</v>
      </c>
      <c r="F211" s="36">
        <v>18</v>
      </c>
      <c r="G211" s="36">
        <v>1</v>
      </c>
      <c r="H211" s="36">
        <v>19</v>
      </c>
      <c r="I211" s="58">
        <v>10721.16</v>
      </c>
      <c r="J211" s="45"/>
    </row>
    <row r="212" spans="1:10" ht="31.5">
      <c r="A212" s="89" t="s">
        <v>78</v>
      </c>
      <c r="B212" s="96" t="s">
        <v>503</v>
      </c>
      <c r="C212" s="99" t="s">
        <v>504</v>
      </c>
      <c r="D212" s="89" t="s">
        <v>505</v>
      </c>
      <c r="E212" s="89">
        <v>1</v>
      </c>
      <c r="F212" s="89">
        <v>18</v>
      </c>
      <c r="G212" s="89">
        <v>1</v>
      </c>
      <c r="H212" s="89">
        <v>19</v>
      </c>
      <c r="I212" s="98">
        <v>12709.62</v>
      </c>
      <c r="J212" s="45"/>
    </row>
    <row r="213" spans="1:10" ht="21" customHeight="1">
      <c r="A213" s="89" t="s">
        <v>82</v>
      </c>
      <c r="B213" s="38" t="s">
        <v>495</v>
      </c>
      <c r="C213" s="99" t="s">
        <v>506</v>
      </c>
      <c r="D213" s="89" t="s">
        <v>507</v>
      </c>
      <c r="E213" s="89">
        <v>1</v>
      </c>
      <c r="F213" s="89">
        <v>18</v>
      </c>
      <c r="G213" s="89">
        <v>1</v>
      </c>
      <c r="H213" s="89">
        <v>19</v>
      </c>
      <c r="I213" s="98">
        <v>9860.92</v>
      </c>
      <c r="J213" s="45"/>
    </row>
    <row r="214" spans="1:10" ht="15.75">
      <c r="A214" s="89" t="s">
        <v>86</v>
      </c>
      <c r="B214" s="38" t="s">
        <v>508</v>
      </c>
      <c r="C214" s="42" t="s">
        <v>509</v>
      </c>
      <c r="D214" s="61" t="s">
        <v>510</v>
      </c>
      <c r="E214" s="36">
        <v>1</v>
      </c>
      <c r="F214" s="36">
        <v>16</v>
      </c>
      <c r="G214" s="36">
        <v>1</v>
      </c>
      <c r="H214" s="36">
        <v>17</v>
      </c>
      <c r="I214" s="58">
        <v>9191.7</v>
      </c>
      <c r="J214" s="45"/>
    </row>
    <row r="215" spans="1:10" ht="15.75">
      <c r="A215" s="36" t="s">
        <v>89</v>
      </c>
      <c r="B215" s="38" t="s">
        <v>511</v>
      </c>
      <c r="C215" s="42" t="s">
        <v>512</v>
      </c>
      <c r="D215" s="61" t="s">
        <v>510</v>
      </c>
      <c r="E215" s="36">
        <v>1</v>
      </c>
      <c r="F215" s="36">
        <v>16</v>
      </c>
      <c r="G215" s="36">
        <v>1</v>
      </c>
      <c r="H215" s="36">
        <v>17</v>
      </c>
      <c r="I215" s="58">
        <v>9636.88</v>
      </c>
      <c r="J215" s="45"/>
    </row>
    <row r="216" spans="1:10" ht="15.75">
      <c r="A216" s="36" t="s">
        <v>92</v>
      </c>
      <c r="B216" s="38" t="s">
        <v>513</v>
      </c>
      <c r="C216" s="42" t="s">
        <v>512</v>
      </c>
      <c r="D216" s="61" t="s">
        <v>514</v>
      </c>
      <c r="E216" s="36">
        <v>1</v>
      </c>
      <c r="F216" s="36">
        <v>18</v>
      </c>
      <c r="G216" s="36">
        <v>1</v>
      </c>
      <c r="H216" s="36">
        <v>19</v>
      </c>
      <c r="I216" s="58">
        <v>10589.96</v>
      </c>
      <c r="J216" s="45"/>
    </row>
    <row r="217" spans="1:10" ht="31.5">
      <c r="A217" s="36" t="s">
        <v>127</v>
      </c>
      <c r="B217" s="96" t="s">
        <v>503</v>
      </c>
      <c r="C217" s="42" t="s">
        <v>515</v>
      </c>
      <c r="D217" s="61" t="s">
        <v>514</v>
      </c>
      <c r="E217" s="36">
        <v>1</v>
      </c>
      <c r="F217" s="36">
        <v>18</v>
      </c>
      <c r="G217" s="36">
        <v>1</v>
      </c>
      <c r="H217" s="36">
        <v>19</v>
      </c>
      <c r="I217" s="58">
        <v>10847.43</v>
      </c>
      <c r="J217" s="45"/>
    </row>
    <row r="218" spans="1:10" ht="15.75">
      <c r="A218" s="36" t="s">
        <v>131</v>
      </c>
      <c r="B218" s="38" t="s">
        <v>508</v>
      </c>
      <c r="C218" s="42" t="s">
        <v>516</v>
      </c>
      <c r="D218" s="61" t="s">
        <v>354</v>
      </c>
      <c r="E218" s="36">
        <v>1</v>
      </c>
      <c r="F218" s="36">
        <v>16</v>
      </c>
      <c r="G218" s="36">
        <v>1</v>
      </c>
      <c r="H218" s="36">
        <v>17</v>
      </c>
      <c r="I218" s="58">
        <v>10843</v>
      </c>
      <c r="J218" s="45"/>
    </row>
    <row r="219" spans="1:10" ht="15.75">
      <c r="A219" s="36" t="s">
        <v>135</v>
      </c>
      <c r="B219" s="38" t="s">
        <v>511</v>
      </c>
      <c r="C219" s="42" t="s">
        <v>517</v>
      </c>
      <c r="D219" s="61" t="s">
        <v>62</v>
      </c>
      <c r="E219" s="36">
        <v>1</v>
      </c>
      <c r="F219" s="36">
        <v>16</v>
      </c>
      <c r="G219" s="36">
        <v>1</v>
      </c>
      <c r="H219" s="36">
        <v>17</v>
      </c>
      <c r="I219" s="58">
        <v>8913.59</v>
      </c>
      <c r="J219" s="45"/>
    </row>
    <row r="220" spans="1:10" ht="15.75">
      <c r="A220" s="36" t="s">
        <v>139</v>
      </c>
      <c r="B220" s="38" t="s">
        <v>511</v>
      </c>
      <c r="C220" s="42" t="s">
        <v>518</v>
      </c>
      <c r="D220" s="61" t="s">
        <v>519</v>
      </c>
      <c r="E220" s="36">
        <v>1</v>
      </c>
      <c r="F220" s="36">
        <v>16</v>
      </c>
      <c r="G220" s="36">
        <v>1</v>
      </c>
      <c r="H220" s="36">
        <v>17</v>
      </c>
      <c r="I220" s="58">
        <v>8215.69</v>
      </c>
      <c r="J220" s="45"/>
    </row>
    <row r="221" spans="1:11" ht="31.5">
      <c r="A221" s="36" t="s">
        <v>143</v>
      </c>
      <c r="B221" s="96" t="s">
        <v>503</v>
      </c>
      <c r="C221" s="42" t="s">
        <v>520</v>
      </c>
      <c r="D221" s="61" t="s">
        <v>134</v>
      </c>
      <c r="E221" s="36">
        <v>1</v>
      </c>
      <c r="F221" s="36">
        <v>18</v>
      </c>
      <c r="G221" s="36">
        <v>1</v>
      </c>
      <c r="H221" s="36">
        <v>19</v>
      </c>
      <c r="I221" s="58">
        <v>9000</v>
      </c>
      <c r="J221" s="44">
        <f>SUM(I221+I220+I219+I218+I217+I216+I215+I214+I213+I212+I211+I210+I209+I208+I207+I206)</f>
        <v>408523.32</v>
      </c>
      <c r="K221" s="62" t="s">
        <v>59</v>
      </c>
    </row>
    <row r="222" spans="1:10" ht="31.5">
      <c r="A222" s="36" t="s">
        <v>147</v>
      </c>
      <c r="B222" s="38" t="s">
        <v>521</v>
      </c>
      <c r="C222" s="36" t="s">
        <v>522</v>
      </c>
      <c r="D222" s="61" t="s">
        <v>523</v>
      </c>
      <c r="E222" s="36">
        <v>6</v>
      </c>
      <c r="F222" s="36">
        <v>18</v>
      </c>
      <c r="G222" s="36">
        <v>1</v>
      </c>
      <c r="H222" s="36">
        <v>19</v>
      </c>
      <c r="I222" s="58">
        <v>40000</v>
      </c>
      <c r="J222" s="45"/>
    </row>
    <row r="223" spans="1:10" ht="31.5">
      <c r="A223" s="36" t="s">
        <v>151</v>
      </c>
      <c r="B223" s="38" t="s">
        <v>524</v>
      </c>
      <c r="C223" s="36" t="s">
        <v>522</v>
      </c>
      <c r="D223" s="61" t="s">
        <v>523</v>
      </c>
      <c r="E223" s="36">
        <v>6</v>
      </c>
      <c r="F223" s="36">
        <v>18</v>
      </c>
      <c r="G223" s="36">
        <v>1</v>
      </c>
      <c r="H223" s="36">
        <v>19</v>
      </c>
      <c r="I223" s="58">
        <v>40000</v>
      </c>
      <c r="J223" s="45"/>
    </row>
    <row r="224" spans="1:10" ht="31.5">
      <c r="A224" s="36" t="s">
        <v>155</v>
      </c>
      <c r="B224" s="38" t="s">
        <v>525</v>
      </c>
      <c r="C224" s="36" t="s">
        <v>326</v>
      </c>
      <c r="D224" s="36" t="s">
        <v>62</v>
      </c>
      <c r="E224" s="36">
        <v>1</v>
      </c>
      <c r="F224" s="36">
        <v>18</v>
      </c>
      <c r="G224" s="36">
        <v>1</v>
      </c>
      <c r="H224" s="36">
        <v>19</v>
      </c>
      <c r="I224" s="58">
        <v>9800</v>
      </c>
      <c r="J224" s="45"/>
    </row>
    <row r="225" spans="1:10" ht="31.5">
      <c r="A225" s="36" t="s">
        <v>159</v>
      </c>
      <c r="B225" s="38" t="s">
        <v>526</v>
      </c>
      <c r="C225" s="36" t="s">
        <v>326</v>
      </c>
      <c r="D225" s="36" t="s">
        <v>62</v>
      </c>
      <c r="E225" s="36">
        <v>1</v>
      </c>
      <c r="F225" s="36">
        <v>16</v>
      </c>
      <c r="G225" s="36">
        <v>1</v>
      </c>
      <c r="H225" s="36">
        <v>17</v>
      </c>
      <c r="I225" s="58">
        <v>8800</v>
      </c>
      <c r="J225" s="45"/>
    </row>
    <row r="226" spans="1:10" ht="31.5">
      <c r="A226" s="36" t="s">
        <v>161</v>
      </c>
      <c r="B226" s="38" t="s">
        <v>527</v>
      </c>
      <c r="C226" s="36" t="s">
        <v>528</v>
      </c>
      <c r="D226" s="61" t="s">
        <v>529</v>
      </c>
      <c r="E226" s="36">
        <v>5</v>
      </c>
      <c r="F226" s="36">
        <v>16</v>
      </c>
      <c r="G226" s="36">
        <v>1</v>
      </c>
      <c r="H226" s="36">
        <v>17</v>
      </c>
      <c r="I226" s="58">
        <v>50600</v>
      </c>
      <c r="J226" s="45"/>
    </row>
    <row r="227" spans="1:10" ht="31.5">
      <c r="A227" s="36" t="s">
        <v>234</v>
      </c>
      <c r="B227" s="38" t="s">
        <v>530</v>
      </c>
      <c r="C227" s="36" t="s">
        <v>528</v>
      </c>
      <c r="D227" s="61" t="s">
        <v>529</v>
      </c>
      <c r="E227" s="36">
        <v>5</v>
      </c>
      <c r="F227" s="36">
        <v>16</v>
      </c>
      <c r="G227" s="36">
        <v>1</v>
      </c>
      <c r="H227" s="36">
        <v>17</v>
      </c>
      <c r="I227" s="58">
        <v>48370.48</v>
      </c>
      <c r="J227" s="45"/>
    </row>
    <row r="228" spans="1:10" ht="31.5">
      <c r="A228" s="36" t="s">
        <v>235</v>
      </c>
      <c r="B228" s="38" t="s">
        <v>531</v>
      </c>
      <c r="C228" s="36" t="s">
        <v>528</v>
      </c>
      <c r="D228" s="36" t="s">
        <v>444</v>
      </c>
      <c r="E228" s="36">
        <v>2</v>
      </c>
      <c r="F228" s="36">
        <v>18</v>
      </c>
      <c r="G228" s="36">
        <v>1</v>
      </c>
      <c r="H228" s="36">
        <v>19</v>
      </c>
      <c r="I228" s="58">
        <v>10000</v>
      </c>
      <c r="J228" s="45"/>
    </row>
    <row r="229" spans="1:10" ht="47.25">
      <c r="A229" s="36" t="s">
        <v>238</v>
      </c>
      <c r="B229" s="38" t="s">
        <v>532</v>
      </c>
      <c r="C229" s="36" t="s">
        <v>94</v>
      </c>
      <c r="D229" s="36" t="s">
        <v>94</v>
      </c>
      <c r="E229" s="36"/>
      <c r="F229" s="36"/>
      <c r="G229" s="36"/>
      <c r="H229" s="36"/>
      <c r="I229" s="58">
        <v>342906.2</v>
      </c>
      <c r="J229" s="45"/>
    </row>
    <row r="230" spans="1:10" ht="17.25" customHeight="1">
      <c r="A230" s="268" t="s">
        <v>95</v>
      </c>
      <c r="B230" s="268"/>
      <c r="C230" s="268"/>
      <c r="D230" s="268"/>
      <c r="E230" s="268"/>
      <c r="F230" s="268"/>
      <c r="G230" s="268"/>
      <c r="H230" s="268"/>
      <c r="I230" s="49">
        <f>SUM(I206:I229)</f>
        <v>959000</v>
      </c>
      <c r="J230" s="45"/>
    </row>
    <row r="231" spans="1:10" ht="20.25" customHeight="1">
      <c r="A231" s="269" t="s">
        <v>533</v>
      </c>
      <c r="B231" s="269"/>
      <c r="C231" s="269"/>
      <c r="D231" s="269"/>
      <c r="E231" s="269"/>
      <c r="F231" s="269"/>
      <c r="G231" s="269"/>
      <c r="H231" s="269"/>
      <c r="I231" s="269"/>
      <c r="J231" s="45"/>
    </row>
    <row r="232" spans="1:10" ht="17.25" customHeight="1">
      <c r="A232" s="267" t="s">
        <v>28</v>
      </c>
      <c r="B232" s="267" t="s">
        <v>46</v>
      </c>
      <c r="C232" s="267" t="s">
        <v>52</v>
      </c>
      <c r="D232" s="267" t="s">
        <v>53</v>
      </c>
      <c r="E232" s="267" t="s">
        <v>54</v>
      </c>
      <c r="F232" s="267" t="s">
        <v>55</v>
      </c>
      <c r="G232" s="267"/>
      <c r="H232" s="267"/>
      <c r="I232" s="267" t="s">
        <v>56</v>
      </c>
      <c r="J232" s="45"/>
    </row>
    <row r="233" spans="1:10" ht="15.75">
      <c r="A233" s="267"/>
      <c r="B233" s="267"/>
      <c r="C233" s="267"/>
      <c r="D233" s="267"/>
      <c r="E233" s="267"/>
      <c r="F233" s="36" t="s">
        <v>57</v>
      </c>
      <c r="G233" s="36" t="s">
        <v>58</v>
      </c>
      <c r="H233" s="36" t="s">
        <v>59</v>
      </c>
      <c r="I233" s="267"/>
      <c r="J233" s="45"/>
    </row>
    <row r="234" spans="1:10" ht="15.75">
      <c r="A234" s="36" t="s">
        <v>34</v>
      </c>
      <c r="B234" s="41" t="s">
        <v>534</v>
      </c>
      <c r="C234" s="36" t="s">
        <v>535</v>
      </c>
      <c r="D234" s="61" t="s">
        <v>536</v>
      </c>
      <c r="E234" s="36">
        <v>5</v>
      </c>
      <c r="F234" s="68">
        <v>12</v>
      </c>
      <c r="G234" s="68">
        <v>1</v>
      </c>
      <c r="H234" s="68">
        <v>13</v>
      </c>
      <c r="I234" s="100">
        <v>91923.6</v>
      </c>
      <c r="J234" s="45"/>
    </row>
    <row r="235" spans="1:10" ht="33" customHeight="1">
      <c r="A235" s="68" t="s">
        <v>35</v>
      </c>
      <c r="B235" s="41" t="s">
        <v>537</v>
      </c>
      <c r="C235" s="42" t="s">
        <v>538</v>
      </c>
      <c r="D235" s="61" t="s">
        <v>539</v>
      </c>
      <c r="E235" s="36">
        <v>1</v>
      </c>
      <c r="F235" s="68">
        <v>7</v>
      </c>
      <c r="G235" s="68">
        <v>1</v>
      </c>
      <c r="H235" s="68">
        <v>8</v>
      </c>
      <c r="I235" s="100">
        <v>4826.66</v>
      </c>
      <c r="J235" s="45"/>
    </row>
    <row r="236" spans="1:10" ht="33" customHeight="1">
      <c r="A236" s="68" t="s">
        <v>36</v>
      </c>
      <c r="B236" s="41" t="s">
        <v>540</v>
      </c>
      <c r="C236" s="42" t="s">
        <v>538</v>
      </c>
      <c r="D236" s="61" t="s">
        <v>539</v>
      </c>
      <c r="E236" s="36">
        <v>1</v>
      </c>
      <c r="F236" s="68">
        <v>8</v>
      </c>
      <c r="G236" s="68">
        <v>1</v>
      </c>
      <c r="H236" s="68">
        <v>9</v>
      </c>
      <c r="I236" s="100">
        <v>4000</v>
      </c>
      <c r="J236" s="45"/>
    </row>
    <row r="237" spans="1:10" ht="33" customHeight="1">
      <c r="A237" s="68" t="s">
        <v>69</v>
      </c>
      <c r="B237" s="41" t="s">
        <v>541</v>
      </c>
      <c r="C237" s="42" t="s">
        <v>542</v>
      </c>
      <c r="D237" s="61" t="s">
        <v>120</v>
      </c>
      <c r="E237" s="36">
        <v>1</v>
      </c>
      <c r="F237" s="68">
        <v>11</v>
      </c>
      <c r="G237" s="68">
        <v>1</v>
      </c>
      <c r="H237" s="68">
        <v>12</v>
      </c>
      <c r="I237" s="100">
        <v>6541.65</v>
      </c>
      <c r="J237" s="45"/>
    </row>
    <row r="238" spans="1:10" ht="33" customHeight="1">
      <c r="A238" s="68" t="s">
        <v>72</v>
      </c>
      <c r="B238" s="41" t="s">
        <v>541</v>
      </c>
      <c r="C238" s="42" t="s">
        <v>543</v>
      </c>
      <c r="D238" s="61" t="s">
        <v>120</v>
      </c>
      <c r="E238" s="36">
        <v>1</v>
      </c>
      <c r="F238" s="68">
        <v>11</v>
      </c>
      <c r="G238" s="68">
        <v>1</v>
      </c>
      <c r="H238" s="68">
        <v>12</v>
      </c>
      <c r="I238" s="100">
        <v>6450</v>
      </c>
      <c r="J238" s="45"/>
    </row>
    <row r="239" spans="1:10" ht="33" customHeight="1">
      <c r="A239" s="68" t="s">
        <v>75</v>
      </c>
      <c r="B239" s="41" t="s">
        <v>544</v>
      </c>
      <c r="C239" s="42" t="s">
        <v>545</v>
      </c>
      <c r="D239" s="61" t="s">
        <v>120</v>
      </c>
      <c r="E239" s="36">
        <v>1</v>
      </c>
      <c r="F239" s="68">
        <v>11</v>
      </c>
      <c r="G239" s="68">
        <v>1</v>
      </c>
      <c r="H239" s="68">
        <v>12</v>
      </c>
      <c r="I239" s="100">
        <v>6257.75</v>
      </c>
      <c r="J239" s="45"/>
    </row>
    <row r="240" spans="1:10" ht="33" customHeight="1">
      <c r="A240" s="101" t="s">
        <v>78</v>
      </c>
      <c r="B240" s="41" t="s">
        <v>546</v>
      </c>
      <c r="C240" s="42" t="s">
        <v>547</v>
      </c>
      <c r="D240" s="61" t="s">
        <v>539</v>
      </c>
      <c r="E240" s="36">
        <v>1</v>
      </c>
      <c r="F240" s="68">
        <v>11</v>
      </c>
      <c r="G240" s="68">
        <v>1</v>
      </c>
      <c r="H240" s="68">
        <v>12</v>
      </c>
      <c r="I240" s="100">
        <v>6826.66</v>
      </c>
      <c r="J240" s="45"/>
    </row>
    <row r="241" spans="1:10" ht="47.25" customHeight="1">
      <c r="A241" s="102" t="s">
        <v>82</v>
      </c>
      <c r="B241" s="54" t="s">
        <v>548</v>
      </c>
      <c r="C241" s="53" t="s">
        <v>549</v>
      </c>
      <c r="D241" s="53" t="s">
        <v>367</v>
      </c>
      <c r="E241" s="53">
        <v>10</v>
      </c>
      <c r="F241" s="66">
        <v>7</v>
      </c>
      <c r="G241" s="66">
        <v>2</v>
      </c>
      <c r="H241" s="66">
        <v>9</v>
      </c>
      <c r="I241" s="103">
        <v>35000</v>
      </c>
      <c r="J241" s="45"/>
    </row>
    <row r="242" spans="1:10" ht="32.25" customHeight="1">
      <c r="A242" s="101" t="s">
        <v>86</v>
      </c>
      <c r="B242" s="41" t="s">
        <v>550</v>
      </c>
      <c r="C242" s="42" t="s">
        <v>551</v>
      </c>
      <c r="D242" s="61" t="s">
        <v>539</v>
      </c>
      <c r="E242" s="36">
        <v>1</v>
      </c>
      <c r="F242" s="68">
        <v>11</v>
      </c>
      <c r="G242" s="68">
        <v>1</v>
      </c>
      <c r="H242" s="68">
        <v>12</v>
      </c>
      <c r="I242" s="100">
        <v>6826.66</v>
      </c>
      <c r="J242" s="45"/>
    </row>
    <row r="243" spans="1:10" ht="15.75">
      <c r="A243" s="68" t="s">
        <v>89</v>
      </c>
      <c r="B243" s="41" t="s">
        <v>552</v>
      </c>
      <c r="C243" s="42" t="s">
        <v>553</v>
      </c>
      <c r="D243" s="61" t="s">
        <v>554</v>
      </c>
      <c r="E243" s="36">
        <v>3</v>
      </c>
      <c r="F243" s="68">
        <v>16</v>
      </c>
      <c r="G243" s="68">
        <v>1</v>
      </c>
      <c r="H243" s="68">
        <v>17</v>
      </c>
      <c r="I243" s="100">
        <v>9721.6</v>
      </c>
      <c r="J243" s="45"/>
    </row>
    <row r="244" spans="1:10" ht="48.75" customHeight="1">
      <c r="A244" s="66" t="s">
        <v>92</v>
      </c>
      <c r="B244" s="54" t="s">
        <v>555</v>
      </c>
      <c r="C244" s="53" t="s">
        <v>556</v>
      </c>
      <c r="D244" s="53" t="s">
        <v>557</v>
      </c>
      <c r="E244" s="53">
        <v>7</v>
      </c>
      <c r="F244" s="66">
        <v>7</v>
      </c>
      <c r="G244" s="66">
        <v>2</v>
      </c>
      <c r="H244" s="66">
        <v>9</v>
      </c>
      <c r="I244" s="103">
        <v>24500</v>
      </c>
      <c r="J244" s="45"/>
    </row>
    <row r="245" spans="1:10" ht="27.75">
      <c r="A245" s="68" t="s">
        <v>127</v>
      </c>
      <c r="B245" s="41" t="s">
        <v>558</v>
      </c>
      <c r="C245" s="36" t="s">
        <v>559</v>
      </c>
      <c r="D245" s="61" t="s">
        <v>560</v>
      </c>
      <c r="E245" s="36">
        <v>5</v>
      </c>
      <c r="F245" s="68">
        <v>16</v>
      </c>
      <c r="G245" s="68">
        <v>1</v>
      </c>
      <c r="H245" s="68">
        <v>17</v>
      </c>
      <c r="I245" s="100">
        <v>44000</v>
      </c>
      <c r="J245" s="45"/>
    </row>
    <row r="246" spans="1:10" ht="31.5">
      <c r="A246" s="68" t="s">
        <v>131</v>
      </c>
      <c r="B246" s="41" t="s">
        <v>561</v>
      </c>
      <c r="C246" s="36" t="s">
        <v>559</v>
      </c>
      <c r="D246" s="61" t="s">
        <v>562</v>
      </c>
      <c r="E246" s="36">
        <v>3</v>
      </c>
      <c r="F246" s="68">
        <v>14</v>
      </c>
      <c r="G246" s="68">
        <v>1</v>
      </c>
      <c r="H246" s="68">
        <v>15</v>
      </c>
      <c r="I246" s="100">
        <v>24500</v>
      </c>
      <c r="J246" s="45"/>
    </row>
    <row r="247" spans="1:10" ht="31.5">
      <c r="A247" s="68" t="s">
        <v>135</v>
      </c>
      <c r="B247" s="41" t="s">
        <v>563</v>
      </c>
      <c r="C247" s="36" t="s">
        <v>559</v>
      </c>
      <c r="D247" s="61" t="s">
        <v>562</v>
      </c>
      <c r="E247" s="36">
        <v>3</v>
      </c>
      <c r="F247" s="68">
        <v>14</v>
      </c>
      <c r="G247" s="68">
        <v>1</v>
      </c>
      <c r="H247" s="68">
        <v>15</v>
      </c>
      <c r="I247" s="100">
        <v>24500</v>
      </c>
      <c r="J247" s="45"/>
    </row>
    <row r="248" spans="1:10" ht="31.5">
      <c r="A248" s="68" t="s">
        <v>139</v>
      </c>
      <c r="B248" s="41" t="s">
        <v>564</v>
      </c>
      <c r="C248" s="36" t="s">
        <v>559</v>
      </c>
      <c r="D248" s="61" t="s">
        <v>560</v>
      </c>
      <c r="E248" s="36">
        <v>3</v>
      </c>
      <c r="F248" s="68">
        <v>14</v>
      </c>
      <c r="G248" s="68">
        <v>1</v>
      </c>
      <c r="H248" s="68">
        <v>15</v>
      </c>
      <c r="I248" s="100">
        <v>24000</v>
      </c>
      <c r="J248" s="45"/>
    </row>
    <row r="249" spans="1:10" ht="31.5">
      <c r="A249" s="68" t="s">
        <v>143</v>
      </c>
      <c r="B249" s="41" t="s">
        <v>565</v>
      </c>
      <c r="C249" s="36" t="s">
        <v>559</v>
      </c>
      <c r="D249" s="61" t="s">
        <v>560</v>
      </c>
      <c r="E249" s="36">
        <v>3</v>
      </c>
      <c r="F249" s="68">
        <v>12</v>
      </c>
      <c r="G249" s="68">
        <v>1</v>
      </c>
      <c r="H249" s="68">
        <v>13</v>
      </c>
      <c r="I249" s="100">
        <v>21000</v>
      </c>
      <c r="J249" s="45"/>
    </row>
    <row r="250" spans="1:10" ht="47.25">
      <c r="A250" s="66" t="s">
        <v>147</v>
      </c>
      <c r="B250" s="54" t="s">
        <v>566</v>
      </c>
      <c r="C250" s="53" t="s">
        <v>567</v>
      </c>
      <c r="D250" s="53" t="s">
        <v>568</v>
      </c>
      <c r="E250" s="53">
        <v>2</v>
      </c>
      <c r="F250" s="66">
        <v>6</v>
      </c>
      <c r="G250" s="66">
        <v>2</v>
      </c>
      <c r="H250" s="66">
        <v>8</v>
      </c>
      <c r="I250" s="103">
        <v>6000</v>
      </c>
      <c r="J250" s="45"/>
    </row>
    <row r="251" spans="1:10" ht="31.5">
      <c r="A251" s="66" t="s">
        <v>151</v>
      </c>
      <c r="B251" s="54" t="s">
        <v>569</v>
      </c>
      <c r="C251" s="53" t="s">
        <v>570</v>
      </c>
      <c r="D251" s="53" t="s">
        <v>367</v>
      </c>
      <c r="E251" s="53">
        <v>5</v>
      </c>
      <c r="F251" s="66">
        <v>6</v>
      </c>
      <c r="G251" s="66">
        <v>2</v>
      </c>
      <c r="H251" s="66">
        <v>8</v>
      </c>
      <c r="I251" s="100"/>
      <c r="J251" s="45"/>
    </row>
    <row r="252" spans="1:11" ht="47.25">
      <c r="A252" s="68" t="s">
        <v>155</v>
      </c>
      <c r="B252" s="41" t="s">
        <v>571</v>
      </c>
      <c r="C252" s="36" t="s">
        <v>572</v>
      </c>
      <c r="D252" s="36" t="s">
        <v>573</v>
      </c>
      <c r="E252" s="36">
        <v>8</v>
      </c>
      <c r="F252" s="68">
        <v>15</v>
      </c>
      <c r="G252" s="68">
        <v>1</v>
      </c>
      <c r="H252" s="68">
        <v>16</v>
      </c>
      <c r="I252" s="100">
        <v>156921</v>
      </c>
      <c r="J252" s="45">
        <v>65500</v>
      </c>
      <c r="K252" t="s">
        <v>574</v>
      </c>
    </row>
    <row r="253" spans="1:11" ht="47.25">
      <c r="A253" s="68" t="s">
        <v>159</v>
      </c>
      <c r="B253" s="54" t="s">
        <v>575</v>
      </c>
      <c r="C253" s="53" t="s">
        <v>576</v>
      </c>
      <c r="D253" s="53" t="s">
        <v>367</v>
      </c>
      <c r="E253" s="53">
        <v>3</v>
      </c>
      <c r="F253" s="66">
        <v>6</v>
      </c>
      <c r="G253" s="66">
        <v>2</v>
      </c>
      <c r="H253" s="66">
        <v>8</v>
      </c>
      <c r="I253" s="103">
        <v>9000</v>
      </c>
      <c r="J253" s="45">
        <f>SUM(I253+I252+I250+I244+I243+I242+I241+I240+I239+I238+I237+I236+I235+I234)</f>
        <v>374795.5800000001</v>
      </c>
      <c r="K253" t="s">
        <v>59</v>
      </c>
    </row>
    <row r="254" spans="1:10" ht="31.5">
      <c r="A254" s="66" t="s">
        <v>161</v>
      </c>
      <c r="B254" s="54" t="s">
        <v>577</v>
      </c>
      <c r="C254" s="53" t="s">
        <v>578</v>
      </c>
      <c r="D254" s="53" t="s">
        <v>150</v>
      </c>
      <c r="E254" s="53"/>
      <c r="F254" s="66"/>
      <c r="G254" s="66"/>
      <c r="H254" s="66"/>
      <c r="I254" s="103"/>
      <c r="J254" s="45"/>
    </row>
    <row r="255" spans="1:10" ht="31.5">
      <c r="A255" s="66" t="s">
        <v>234</v>
      </c>
      <c r="B255" s="41" t="s">
        <v>579</v>
      </c>
      <c r="C255" s="36" t="s">
        <v>580</v>
      </c>
      <c r="D255" s="36" t="s">
        <v>444</v>
      </c>
      <c r="E255" s="36">
        <v>3</v>
      </c>
      <c r="F255" s="68">
        <v>5</v>
      </c>
      <c r="G255" s="68">
        <v>1</v>
      </c>
      <c r="H255" s="68">
        <v>6</v>
      </c>
      <c r="I255" s="100">
        <v>36000</v>
      </c>
      <c r="J255" s="45"/>
    </row>
    <row r="256" spans="1:10" ht="31.5">
      <c r="A256" s="68" t="s">
        <v>235</v>
      </c>
      <c r="B256" s="41" t="s">
        <v>581</v>
      </c>
      <c r="C256" s="36" t="s">
        <v>580</v>
      </c>
      <c r="D256" s="36" t="s">
        <v>444</v>
      </c>
      <c r="E256" s="36">
        <v>3</v>
      </c>
      <c r="F256" s="68">
        <v>4</v>
      </c>
      <c r="G256" s="68">
        <v>1</v>
      </c>
      <c r="H256" s="68">
        <v>5</v>
      </c>
      <c r="I256" s="100">
        <v>26000</v>
      </c>
      <c r="J256" s="45"/>
    </row>
    <row r="257" spans="1:10" ht="47.25">
      <c r="A257" s="68" t="s">
        <v>238</v>
      </c>
      <c r="B257" s="38" t="s">
        <v>532</v>
      </c>
      <c r="C257" s="36" t="s">
        <v>94</v>
      </c>
      <c r="D257" s="36" t="s">
        <v>94</v>
      </c>
      <c r="E257" s="36"/>
      <c r="F257" s="68"/>
      <c r="G257" s="68"/>
      <c r="H257" s="68"/>
      <c r="I257" s="100">
        <v>75204.42</v>
      </c>
      <c r="J257" s="45"/>
    </row>
    <row r="258" spans="1:10" ht="17.25" customHeight="1">
      <c r="A258" s="265" t="s">
        <v>95</v>
      </c>
      <c r="B258" s="265"/>
      <c r="C258" s="265"/>
      <c r="D258" s="265"/>
      <c r="E258" s="265"/>
      <c r="F258" s="265"/>
      <c r="G258" s="265"/>
      <c r="H258" s="265"/>
      <c r="I258" s="103">
        <f>SUM(I234+I235+I236+I237+I238+I239+I240+I241+I242+I243+I244+I245+I246+I247+I248+I249+I250+I251+I252++I253+I254+I255+I256+I257)</f>
        <v>650000.0000000001</v>
      </c>
      <c r="J258" s="45"/>
    </row>
    <row r="259" spans="1:10" ht="19.5" customHeight="1">
      <c r="A259" s="266" t="s">
        <v>582</v>
      </c>
      <c r="B259" s="266"/>
      <c r="C259" s="266"/>
      <c r="D259" s="266"/>
      <c r="E259" s="266"/>
      <c r="F259" s="266"/>
      <c r="G259" s="266"/>
      <c r="H259" s="266"/>
      <c r="I259" s="266"/>
      <c r="J259" s="45"/>
    </row>
    <row r="260" spans="1:10" ht="15.75" customHeight="1">
      <c r="A260" s="267" t="s">
        <v>28</v>
      </c>
      <c r="B260" s="267" t="s">
        <v>46</v>
      </c>
      <c r="C260" s="267" t="s">
        <v>52</v>
      </c>
      <c r="D260" s="267" t="s">
        <v>53</v>
      </c>
      <c r="E260" s="267" t="s">
        <v>54</v>
      </c>
      <c r="F260" s="267" t="s">
        <v>55</v>
      </c>
      <c r="G260" s="267"/>
      <c r="H260" s="267"/>
      <c r="I260" s="267" t="s">
        <v>56</v>
      </c>
      <c r="J260" s="45"/>
    </row>
    <row r="261" spans="1:10" ht="15.75">
      <c r="A261" s="267"/>
      <c r="B261" s="267"/>
      <c r="C261" s="267"/>
      <c r="D261" s="267"/>
      <c r="E261" s="267"/>
      <c r="F261" s="36" t="s">
        <v>57</v>
      </c>
      <c r="G261" s="36" t="s">
        <v>58</v>
      </c>
      <c r="H261" s="36" t="s">
        <v>59</v>
      </c>
      <c r="I261" s="267"/>
      <c r="J261" s="45"/>
    </row>
    <row r="262" spans="1:10" ht="31.5">
      <c r="A262" s="53" t="s">
        <v>34</v>
      </c>
      <c r="B262" s="54" t="s">
        <v>583</v>
      </c>
      <c r="C262" s="53" t="s">
        <v>584</v>
      </c>
      <c r="D262" s="53" t="s">
        <v>428</v>
      </c>
      <c r="E262" s="53">
        <v>16</v>
      </c>
      <c r="F262" s="53">
        <v>20</v>
      </c>
      <c r="G262" s="53">
        <v>2</v>
      </c>
      <c r="H262" s="53">
        <v>22</v>
      </c>
      <c r="I262" s="67">
        <v>441366.4</v>
      </c>
      <c r="J262" s="45"/>
    </row>
    <row r="263" spans="1:10" ht="31.5">
      <c r="A263" s="36" t="s">
        <v>35</v>
      </c>
      <c r="B263" s="38" t="s">
        <v>585</v>
      </c>
      <c r="C263" s="82" t="s">
        <v>586</v>
      </c>
      <c r="D263" s="36" t="s">
        <v>587</v>
      </c>
      <c r="E263" s="36">
        <v>10</v>
      </c>
      <c r="F263" s="36">
        <v>16</v>
      </c>
      <c r="G263" s="36">
        <v>1</v>
      </c>
      <c r="H263" s="36">
        <v>17</v>
      </c>
      <c r="I263" s="43">
        <v>140994.3</v>
      </c>
      <c r="J263" s="45"/>
    </row>
    <row r="264" spans="1:10" ht="63">
      <c r="A264" s="36" t="s">
        <v>36</v>
      </c>
      <c r="B264" s="38" t="s">
        <v>588</v>
      </c>
      <c r="C264" s="42" t="s">
        <v>589</v>
      </c>
      <c r="D264" s="36" t="s">
        <v>590</v>
      </c>
      <c r="E264" s="36">
        <v>10</v>
      </c>
      <c r="F264" s="36">
        <v>36</v>
      </c>
      <c r="G264" s="36">
        <v>4</v>
      </c>
      <c r="H264" s="36">
        <v>40</v>
      </c>
      <c r="I264" s="43"/>
      <c r="J264" s="45"/>
    </row>
    <row r="265" spans="1:10" ht="49.5" customHeight="1">
      <c r="A265" s="53" t="s">
        <v>69</v>
      </c>
      <c r="B265" s="88" t="s">
        <v>591</v>
      </c>
      <c r="C265" s="56" t="s">
        <v>592</v>
      </c>
      <c r="D265" s="53" t="s">
        <v>587</v>
      </c>
      <c r="E265" s="53">
        <v>10</v>
      </c>
      <c r="F265" s="53">
        <v>17</v>
      </c>
      <c r="G265" s="53">
        <v>2</v>
      </c>
      <c r="H265" s="53">
        <v>19</v>
      </c>
      <c r="I265" s="67">
        <v>239840.2</v>
      </c>
      <c r="J265" s="45"/>
    </row>
    <row r="266" spans="1:10" ht="33" customHeight="1">
      <c r="A266" s="53" t="s">
        <v>72</v>
      </c>
      <c r="B266" s="88" t="s">
        <v>593</v>
      </c>
      <c r="C266" s="53" t="s">
        <v>594</v>
      </c>
      <c r="D266" s="53" t="s">
        <v>367</v>
      </c>
      <c r="E266" s="53">
        <v>11</v>
      </c>
      <c r="F266" s="53">
        <v>19</v>
      </c>
      <c r="G266" s="53">
        <v>1</v>
      </c>
      <c r="H266" s="53">
        <v>20</v>
      </c>
      <c r="I266" s="67">
        <v>286300</v>
      </c>
      <c r="J266" s="45"/>
    </row>
    <row r="267" spans="1:10" ht="47.25">
      <c r="A267" s="36" t="s">
        <v>75</v>
      </c>
      <c r="B267" s="38" t="s">
        <v>595</v>
      </c>
      <c r="C267" s="36" t="s">
        <v>596</v>
      </c>
      <c r="D267" s="36" t="s">
        <v>590</v>
      </c>
      <c r="E267" s="36">
        <v>6</v>
      </c>
      <c r="F267" s="36">
        <v>36</v>
      </c>
      <c r="G267" s="36">
        <v>4</v>
      </c>
      <c r="H267" s="36">
        <v>40</v>
      </c>
      <c r="I267" s="43"/>
      <c r="J267" s="45"/>
    </row>
    <row r="268" spans="1:10" ht="31.5">
      <c r="A268" s="36" t="s">
        <v>78</v>
      </c>
      <c r="B268" s="38" t="s">
        <v>597</v>
      </c>
      <c r="C268" s="36" t="s">
        <v>598</v>
      </c>
      <c r="D268" s="36" t="s">
        <v>590</v>
      </c>
      <c r="E268" s="36">
        <v>9</v>
      </c>
      <c r="F268" s="36">
        <v>36</v>
      </c>
      <c r="G268" s="36">
        <v>2</v>
      </c>
      <c r="H268" s="36">
        <v>38</v>
      </c>
      <c r="I268" s="43"/>
      <c r="J268" s="45"/>
    </row>
    <row r="269" spans="1:11" ht="23.25" customHeight="1">
      <c r="A269" s="53" t="s">
        <v>82</v>
      </c>
      <c r="B269" s="88" t="s">
        <v>599</v>
      </c>
      <c r="C269" s="53" t="s">
        <v>600</v>
      </c>
      <c r="D269" s="53" t="s">
        <v>601</v>
      </c>
      <c r="E269" s="53">
        <v>12</v>
      </c>
      <c r="F269" s="53">
        <v>18</v>
      </c>
      <c r="G269" s="53">
        <v>2</v>
      </c>
      <c r="H269" s="53">
        <v>20</v>
      </c>
      <c r="I269" s="67">
        <v>422267.2</v>
      </c>
      <c r="J269" s="44">
        <f>SUM(I269+I266+I265+I262)</f>
        <v>1389773.7999999998</v>
      </c>
      <c r="K269" t="s">
        <v>574</v>
      </c>
    </row>
    <row r="270" spans="1:11" ht="35.25" customHeight="1">
      <c r="A270" s="53" t="s">
        <v>86</v>
      </c>
      <c r="B270" s="88" t="s">
        <v>602</v>
      </c>
      <c r="C270" s="53" t="s">
        <v>603</v>
      </c>
      <c r="D270" s="53" t="s">
        <v>604</v>
      </c>
      <c r="E270" s="53">
        <v>10</v>
      </c>
      <c r="F270" s="53">
        <v>17</v>
      </c>
      <c r="G270" s="53">
        <v>3</v>
      </c>
      <c r="H270" s="53">
        <v>20</v>
      </c>
      <c r="I270" s="67">
        <v>229498.8</v>
      </c>
      <c r="J270" s="44">
        <f>SUM(I269+I268+I267+I266+I265+I264+I263+I262)</f>
        <v>1530768.1</v>
      </c>
      <c r="K270" t="s">
        <v>605</v>
      </c>
    </row>
    <row r="271" spans="1:10" ht="15.75">
      <c r="A271" s="53" t="s">
        <v>89</v>
      </c>
      <c r="B271" s="88" t="s">
        <v>606</v>
      </c>
      <c r="C271" s="56" t="s">
        <v>607</v>
      </c>
      <c r="D271" s="53" t="s">
        <v>604</v>
      </c>
      <c r="E271" s="53">
        <v>12</v>
      </c>
      <c r="F271" s="53">
        <v>17</v>
      </c>
      <c r="G271" s="53">
        <v>3</v>
      </c>
      <c r="H271" s="53">
        <v>20</v>
      </c>
      <c r="I271" s="67"/>
      <c r="J271" s="45"/>
    </row>
    <row r="272" spans="1:9" ht="31.5">
      <c r="A272" s="36" t="s">
        <v>92</v>
      </c>
      <c r="B272" s="85" t="s">
        <v>608</v>
      </c>
      <c r="C272" s="36" t="s">
        <v>609</v>
      </c>
      <c r="D272" s="36" t="s">
        <v>610</v>
      </c>
      <c r="E272" s="36">
        <v>11</v>
      </c>
      <c r="F272" s="36">
        <v>16</v>
      </c>
      <c r="G272" s="36">
        <v>2</v>
      </c>
      <c r="H272" s="36">
        <v>18</v>
      </c>
      <c r="I272" s="43">
        <v>323409.8</v>
      </c>
    </row>
    <row r="273" spans="1:9" ht="15.75">
      <c r="A273" s="36" t="s">
        <v>92</v>
      </c>
      <c r="B273" s="38" t="s">
        <v>611</v>
      </c>
      <c r="C273" s="36" t="s">
        <v>612</v>
      </c>
      <c r="D273" s="36" t="s">
        <v>604</v>
      </c>
      <c r="E273" s="36">
        <v>8</v>
      </c>
      <c r="F273" s="36">
        <v>18</v>
      </c>
      <c r="G273" s="36">
        <v>2</v>
      </c>
      <c r="H273" s="36">
        <v>20</v>
      </c>
      <c r="I273" s="43">
        <v>500000</v>
      </c>
    </row>
    <row r="274" spans="1:9" ht="15.75">
      <c r="A274" s="36" t="s">
        <v>131</v>
      </c>
      <c r="B274" s="38" t="s">
        <v>613</v>
      </c>
      <c r="C274" s="36" t="s">
        <v>614</v>
      </c>
      <c r="D274" s="36" t="s">
        <v>590</v>
      </c>
      <c r="E274" s="36">
        <v>6</v>
      </c>
      <c r="F274" s="36">
        <v>17</v>
      </c>
      <c r="G274" s="36">
        <v>2</v>
      </c>
      <c r="H274" s="36">
        <v>19</v>
      </c>
      <c r="I274" s="43"/>
    </row>
    <row r="275" spans="1:9" ht="15.75">
      <c r="A275" s="36" t="s">
        <v>135</v>
      </c>
      <c r="B275" s="38" t="s">
        <v>615</v>
      </c>
      <c r="C275" s="36" t="s">
        <v>616</v>
      </c>
      <c r="D275" s="36" t="s">
        <v>590</v>
      </c>
      <c r="E275" s="36">
        <v>8</v>
      </c>
      <c r="F275" s="36">
        <v>17</v>
      </c>
      <c r="G275" s="36">
        <v>2</v>
      </c>
      <c r="H275" s="36">
        <v>19</v>
      </c>
      <c r="I275" s="78"/>
    </row>
    <row r="276" spans="1:9" ht="47.25">
      <c r="A276" s="36" t="s">
        <v>139</v>
      </c>
      <c r="B276" s="38" t="s">
        <v>617</v>
      </c>
      <c r="C276" s="36" t="s">
        <v>94</v>
      </c>
      <c r="D276" s="36" t="s">
        <v>94</v>
      </c>
      <c r="E276" s="36"/>
      <c r="F276" s="36"/>
      <c r="G276" s="36"/>
      <c r="H276" s="36"/>
      <c r="I276" s="43">
        <v>85733.1</v>
      </c>
    </row>
    <row r="277" spans="1:9" ht="18" customHeight="1">
      <c r="A277" s="261" t="s">
        <v>95</v>
      </c>
      <c r="B277" s="261"/>
      <c r="C277" s="261"/>
      <c r="D277" s="261"/>
      <c r="E277" s="261"/>
      <c r="F277" s="261"/>
      <c r="G277" s="261"/>
      <c r="H277" s="261"/>
      <c r="I277" s="67">
        <f>SUM(I262+I263+I264+I265+I266+I267+I268+I269+I270+I271+I273+I274+I275+I276)</f>
        <v>2346000</v>
      </c>
    </row>
    <row r="278" spans="1:9" ht="20.25" customHeight="1">
      <c r="A278" s="262" t="s">
        <v>618</v>
      </c>
      <c r="B278" s="262"/>
      <c r="C278" s="262"/>
      <c r="D278" s="262"/>
      <c r="E278" s="262"/>
      <c r="F278" s="262"/>
      <c r="G278" s="262"/>
      <c r="H278" s="262"/>
      <c r="I278" s="104">
        <f>SUM(I16+I41+I50+I64+I127+I139+I162+I202+I230+I258+I277)</f>
        <v>9976800</v>
      </c>
    </row>
    <row r="279" spans="1:9" ht="18.75">
      <c r="A279" s="263"/>
      <c r="B279" s="263"/>
      <c r="C279" s="263"/>
      <c r="D279" s="263"/>
      <c r="E279" s="263"/>
      <c r="F279" s="263"/>
      <c r="G279" s="263"/>
      <c r="H279" s="263"/>
      <c r="I279" s="105"/>
    </row>
    <row r="280" spans="1:9" ht="18.75">
      <c r="A280" s="106"/>
      <c r="B280" s="259" t="s">
        <v>619</v>
      </c>
      <c r="C280" s="259"/>
      <c r="D280" s="259"/>
      <c r="E280" s="260" t="s">
        <v>620</v>
      </c>
      <c r="F280" s="260"/>
      <c r="G280" s="106"/>
      <c r="H280" s="106"/>
      <c r="I280" s="105"/>
    </row>
    <row r="281" spans="1:9" ht="18.75">
      <c r="A281" s="106"/>
      <c r="B281" s="259" t="s">
        <v>621</v>
      </c>
      <c r="C281" s="259"/>
      <c r="D281" s="259"/>
      <c r="E281" s="264" t="s">
        <v>622</v>
      </c>
      <c r="F281" s="264"/>
      <c r="G281" s="106"/>
      <c r="H281" s="106"/>
      <c r="I281" s="105"/>
    </row>
    <row r="282" spans="1:9" ht="18.75">
      <c r="A282" s="106"/>
      <c r="B282" s="259" t="s">
        <v>623</v>
      </c>
      <c r="C282" s="259"/>
      <c r="D282" s="259"/>
      <c r="E282" s="260" t="s">
        <v>624</v>
      </c>
      <c r="F282" s="260"/>
      <c r="G282" s="106"/>
      <c r="H282" s="106"/>
      <c r="I282" s="105"/>
    </row>
    <row r="283" spans="1:9" ht="18.75">
      <c r="A283" s="106"/>
      <c r="B283" s="259" t="s">
        <v>625</v>
      </c>
      <c r="C283" s="259"/>
      <c r="D283" s="259"/>
      <c r="E283" s="260" t="s">
        <v>626</v>
      </c>
      <c r="F283" s="260"/>
      <c r="G283" s="106"/>
      <c r="H283" s="106"/>
      <c r="I283" s="105"/>
    </row>
    <row r="284" spans="1:9" ht="18.75">
      <c r="A284" s="106"/>
      <c r="B284" s="259" t="s">
        <v>627</v>
      </c>
      <c r="C284" s="259"/>
      <c r="D284" s="259"/>
      <c r="E284" s="260" t="s">
        <v>628</v>
      </c>
      <c r="F284" s="260"/>
      <c r="G284" s="106"/>
      <c r="H284" s="106"/>
      <c r="I284" s="105"/>
    </row>
    <row r="285" spans="1:9" ht="18.75">
      <c r="A285" s="106"/>
      <c r="B285" s="259" t="s">
        <v>629</v>
      </c>
      <c r="C285" s="259"/>
      <c r="D285" s="259"/>
      <c r="E285" s="260" t="s">
        <v>630</v>
      </c>
      <c r="F285" s="260"/>
      <c r="G285" s="106"/>
      <c r="H285" s="106"/>
      <c r="I285" s="105"/>
    </row>
    <row r="286" spans="1:9" ht="18.75">
      <c r="A286" s="107"/>
      <c r="B286" s="259" t="s">
        <v>631</v>
      </c>
      <c r="C286" s="259"/>
      <c r="D286" s="259"/>
      <c r="E286" s="260" t="s">
        <v>632</v>
      </c>
      <c r="F286" s="260"/>
      <c r="G286" s="106"/>
      <c r="H286" s="106"/>
      <c r="I286" s="105"/>
    </row>
    <row r="287" spans="1:9" ht="18.75">
      <c r="A287" s="107"/>
      <c r="B287" s="259" t="s">
        <v>633</v>
      </c>
      <c r="C287" s="259"/>
      <c r="D287" s="259"/>
      <c r="E287" s="260" t="s">
        <v>634</v>
      </c>
      <c r="F287" s="260"/>
      <c r="G287" s="106"/>
      <c r="H287" s="106"/>
      <c r="I287" s="105"/>
    </row>
    <row r="288" spans="1:9" ht="18.75">
      <c r="A288" s="107"/>
      <c r="B288" s="259" t="s">
        <v>635</v>
      </c>
      <c r="C288" s="259"/>
      <c r="D288" s="259"/>
      <c r="E288" s="260" t="s">
        <v>620</v>
      </c>
      <c r="F288" s="260"/>
      <c r="G288" s="106"/>
      <c r="H288" s="106"/>
      <c r="I288" s="105"/>
    </row>
    <row r="289" spans="1:9" ht="18.75">
      <c r="A289" s="107"/>
      <c r="B289" s="259" t="s">
        <v>636</v>
      </c>
      <c r="C289" s="259"/>
      <c r="D289" s="259"/>
      <c r="E289" s="260" t="s">
        <v>637</v>
      </c>
      <c r="F289" s="260"/>
      <c r="G289" s="106"/>
      <c r="H289" s="106"/>
      <c r="I289" s="105"/>
    </row>
    <row r="290" spans="1:9" ht="18.75">
      <c r="A290" s="107"/>
      <c r="B290" s="257" t="s">
        <v>638</v>
      </c>
      <c r="C290" s="257"/>
      <c r="D290" s="257"/>
      <c r="E290" s="256" t="s">
        <v>639</v>
      </c>
      <c r="F290" s="256"/>
      <c r="G290" s="106"/>
      <c r="H290" s="106"/>
      <c r="I290" s="105"/>
    </row>
    <row r="291" spans="1:9" ht="18.75">
      <c r="A291" s="108"/>
      <c r="B291" s="255" t="s">
        <v>618</v>
      </c>
      <c r="C291" s="255"/>
      <c r="D291" s="255"/>
      <c r="E291" s="256" t="s">
        <v>640</v>
      </c>
      <c r="F291" s="256"/>
      <c r="G291" s="109"/>
      <c r="H291" s="109"/>
      <c r="I291" s="109"/>
    </row>
    <row r="292" spans="1:9" ht="18.75">
      <c r="A292" s="108"/>
      <c r="B292" s="110"/>
      <c r="C292" s="110"/>
      <c r="D292" s="110"/>
      <c r="E292" s="110"/>
      <c r="F292" s="111"/>
      <c r="G292" s="109"/>
      <c r="H292" s="109"/>
      <c r="I292" s="109"/>
    </row>
    <row r="293" spans="1:9" ht="18.75">
      <c r="A293" s="108"/>
      <c r="B293" s="112" t="s">
        <v>641</v>
      </c>
      <c r="C293" s="256" t="s">
        <v>642</v>
      </c>
      <c r="D293" s="256"/>
      <c r="E293" s="256"/>
      <c r="F293" s="256"/>
      <c r="G293" s="109"/>
      <c r="H293" s="109"/>
      <c r="I293" s="109"/>
    </row>
    <row r="294" spans="1:9" ht="18.75">
      <c r="A294" s="108"/>
      <c r="B294" s="113" t="s">
        <v>643</v>
      </c>
      <c r="C294" s="257" t="s">
        <v>644</v>
      </c>
      <c r="D294" s="257"/>
      <c r="E294" s="257"/>
      <c r="F294" s="257"/>
      <c r="G294" s="109"/>
      <c r="H294" s="109"/>
      <c r="I294" s="109"/>
    </row>
    <row r="295" spans="1:9" ht="18.75">
      <c r="A295" s="108"/>
      <c r="B295" s="114" t="s">
        <v>645</v>
      </c>
      <c r="C295" s="115" t="s">
        <v>646</v>
      </c>
      <c r="D295" s="115"/>
      <c r="E295" s="115"/>
      <c r="F295" s="115"/>
      <c r="G295" s="109"/>
      <c r="H295" s="109"/>
      <c r="I295" s="109"/>
    </row>
    <row r="296" spans="1:9" ht="18.75">
      <c r="A296" s="108"/>
      <c r="B296" s="114" t="s">
        <v>647</v>
      </c>
      <c r="C296" s="258"/>
      <c r="D296" s="258"/>
      <c r="E296" s="258"/>
      <c r="F296" s="258"/>
      <c r="G296" s="109"/>
      <c r="H296" s="109"/>
      <c r="I296" s="109"/>
    </row>
    <row r="297" spans="1:9" ht="18.75">
      <c r="A297" s="108"/>
      <c r="B297" s="114" t="s">
        <v>648</v>
      </c>
      <c r="C297" s="258"/>
      <c r="D297" s="258"/>
      <c r="E297" s="258"/>
      <c r="F297" s="258"/>
      <c r="G297" s="109"/>
      <c r="H297" s="109"/>
      <c r="I297" s="109"/>
    </row>
    <row r="298" spans="1:9" ht="18.75">
      <c r="A298" s="108" t="s">
        <v>649</v>
      </c>
      <c r="B298" s="113" t="s">
        <v>650</v>
      </c>
      <c r="C298" s="253"/>
      <c r="D298" s="253"/>
      <c r="E298" s="253"/>
      <c r="F298" s="253"/>
      <c r="G298" s="23"/>
      <c r="H298" s="23"/>
      <c r="I298" s="23"/>
    </row>
    <row r="299" spans="1:9" ht="18.75">
      <c r="A299" s="108"/>
      <c r="B299" s="114" t="s">
        <v>651</v>
      </c>
      <c r="C299" s="253"/>
      <c r="D299" s="253"/>
      <c r="E299" s="253"/>
      <c r="F299" s="253"/>
      <c r="G299" s="23"/>
      <c r="H299" s="23"/>
      <c r="I299" s="23"/>
    </row>
    <row r="300" spans="1:9" ht="18.75">
      <c r="A300" s="108"/>
      <c r="B300" s="113" t="s">
        <v>652</v>
      </c>
      <c r="C300" s="253"/>
      <c r="D300" s="253"/>
      <c r="E300" s="253"/>
      <c r="F300" s="253"/>
      <c r="G300" s="23"/>
      <c r="H300" s="23"/>
      <c r="I300" s="23"/>
    </row>
    <row r="301" spans="1:9" ht="18.75">
      <c r="A301" s="108"/>
      <c r="B301" s="114" t="s">
        <v>653</v>
      </c>
      <c r="C301" s="253"/>
      <c r="D301" s="253"/>
      <c r="E301" s="253"/>
      <c r="F301" s="253"/>
      <c r="G301" s="23"/>
      <c r="H301" s="23"/>
      <c r="I301" s="23"/>
    </row>
    <row r="302" spans="1:9" ht="18.75">
      <c r="A302" s="108"/>
      <c r="B302" s="110"/>
      <c r="G302" s="23"/>
      <c r="H302" s="23"/>
      <c r="I302" s="23"/>
    </row>
    <row r="303" spans="1:9" ht="18.75">
      <c r="A303" s="108"/>
      <c r="B303" s="28"/>
      <c r="G303" s="23"/>
      <c r="H303" s="23"/>
      <c r="I303" s="23"/>
    </row>
    <row r="304" spans="1:9" ht="18.75">
      <c r="A304" s="244" t="s">
        <v>654</v>
      </c>
      <c r="B304" s="244"/>
      <c r="C304" s="244"/>
      <c r="D304" s="244"/>
      <c r="E304" s="244"/>
      <c r="F304" s="244"/>
      <c r="G304" s="244"/>
      <c r="H304" s="244"/>
      <c r="I304" s="244"/>
    </row>
    <row r="305" spans="1:9" ht="15.75">
      <c r="A305" s="116"/>
      <c r="B305" s="28"/>
      <c r="G305" s="23"/>
      <c r="H305" s="23"/>
      <c r="I305" s="23"/>
    </row>
    <row r="306" spans="1:9" ht="15.75">
      <c r="A306" s="116"/>
      <c r="B306" s="28"/>
      <c r="G306" s="23"/>
      <c r="H306" s="23"/>
      <c r="I306" s="23"/>
    </row>
    <row r="307" spans="1:9" ht="18.75">
      <c r="A307" s="254" t="s">
        <v>655</v>
      </c>
      <c r="B307" s="254"/>
      <c r="C307" s="254"/>
      <c r="D307" s="254"/>
      <c r="E307" s="254"/>
      <c r="F307" s="254"/>
      <c r="G307" s="254"/>
      <c r="H307" s="254"/>
      <c r="I307" s="254"/>
    </row>
  </sheetData>
  <sheetProtection selectLockedCells="1" selectUnlockedCells="1"/>
  <mergeCells count="138">
    <mergeCell ref="A1:I1"/>
    <mergeCell ref="A2:I2"/>
    <mergeCell ref="A3:A4"/>
    <mergeCell ref="B3:B4"/>
    <mergeCell ref="C3:C4"/>
    <mergeCell ref="D3:D4"/>
    <mergeCell ref="E3:E4"/>
    <mergeCell ref="F3:H3"/>
    <mergeCell ref="I3:I4"/>
    <mergeCell ref="A16:H16"/>
    <mergeCell ref="A17:I17"/>
    <mergeCell ref="A18:A19"/>
    <mergeCell ref="B18:B19"/>
    <mergeCell ref="C18:C19"/>
    <mergeCell ref="D18:D19"/>
    <mergeCell ref="E18:E19"/>
    <mergeCell ref="F18:H18"/>
    <mergeCell ref="I18:I19"/>
    <mergeCell ref="A41:H41"/>
    <mergeCell ref="A42:I42"/>
    <mergeCell ref="A43:A44"/>
    <mergeCell ref="B43:B44"/>
    <mergeCell ref="C43:C44"/>
    <mergeCell ref="D43:D44"/>
    <mergeCell ref="E43:E44"/>
    <mergeCell ref="F43:H43"/>
    <mergeCell ref="I43:I44"/>
    <mergeCell ref="A50:H50"/>
    <mergeCell ref="A51:I51"/>
    <mergeCell ref="A52:A53"/>
    <mergeCell ref="B52:B53"/>
    <mergeCell ref="C52:C53"/>
    <mergeCell ref="D52:D53"/>
    <mergeCell ref="E52:E53"/>
    <mergeCell ref="F52:H52"/>
    <mergeCell ref="I52:I53"/>
    <mergeCell ref="A64:H64"/>
    <mergeCell ref="A65:I65"/>
    <mergeCell ref="A66:A67"/>
    <mergeCell ref="B66:B67"/>
    <mergeCell ref="C66:C67"/>
    <mergeCell ref="D66:D67"/>
    <mergeCell ref="E66:E67"/>
    <mergeCell ref="F66:H66"/>
    <mergeCell ref="I66:I67"/>
    <mergeCell ref="A127:H127"/>
    <mergeCell ref="A128:I128"/>
    <mergeCell ref="A129:A130"/>
    <mergeCell ref="B129:B130"/>
    <mergeCell ref="C129:C130"/>
    <mergeCell ref="D129:D130"/>
    <mergeCell ref="E129:E130"/>
    <mergeCell ref="F129:H129"/>
    <mergeCell ref="I129:I130"/>
    <mergeCell ref="A139:H139"/>
    <mergeCell ref="A140:I140"/>
    <mergeCell ref="A141:A142"/>
    <mergeCell ref="B141:B142"/>
    <mergeCell ref="C141:C142"/>
    <mergeCell ref="D141:D142"/>
    <mergeCell ref="E141:E142"/>
    <mergeCell ref="F141:H141"/>
    <mergeCell ref="I141:I142"/>
    <mergeCell ref="A162:H162"/>
    <mergeCell ref="A163:I163"/>
    <mergeCell ref="A164:I164"/>
    <mergeCell ref="A165:A166"/>
    <mergeCell ref="B165:B166"/>
    <mergeCell ref="C165:C166"/>
    <mergeCell ref="D165:D166"/>
    <mergeCell ref="E165:E166"/>
    <mergeCell ref="F165:H165"/>
    <mergeCell ref="I165:I166"/>
    <mergeCell ref="A185:H185"/>
    <mergeCell ref="A202:H202"/>
    <mergeCell ref="A203:I203"/>
    <mergeCell ref="A204:A205"/>
    <mergeCell ref="B204:B205"/>
    <mergeCell ref="C204:C205"/>
    <mergeCell ref="D204:D205"/>
    <mergeCell ref="E204:E205"/>
    <mergeCell ref="F204:H204"/>
    <mergeCell ref="I204:I205"/>
    <mergeCell ref="A230:H230"/>
    <mergeCell ref="A231:I231"/>
    <mergeCell ref="A232:A233"/>
    <mergeCell ref="B232:B233"/>
    <mergeCell ref="C232:C233"/>
    <mergeCell ref="D232:D233"/>
    <mergeCell ref="E232:E233"/>
    <mergeCell ref="F232:H232"/>
    <mergeCell ref="I232:I233"/>
    <mergeCell ref="A258:H258"/>
    <mergeCell ref="A259:I259"/>
    <mergeCell ref="A260:A261"/>
    <mergeCell ref="B260:B261"/>
    <mergeCell ref="C260:C261"/>
    <mergeCell ref="D260:D261"/>
    <mergeCell ref="E260:E261"/>
    <mergeCell ref="F260:H260"/>
    <mergeCell ref="I260:I261"/>
    <mergeCell ref="A277:H277"/>
    <mergeCell ref="A278:H278"/>
    <mergeCell ref="A279:H279"/>
    <mergeCell ref="B280:D280"/>
    <mergeCell ref="E280:F280"/>
    <mergeCell ref="B281:D281"/>
    <mergeCell ref="E281:F281"/>
    <mergeCell ref="B282:D282"/>
    <mergeCell ref="E282:F282"/>
    <mergeCell ref="B283:D283"/>
    <mergeCell ref="E283:F283"/>
    <mergeCell ref="B284:D284"/>
    <mergeCell ref="E284:F284"/>
    <mergeCell ref="B285:D285"/>
    <mergeCell ref="E285:F285"/>
    <mergeCell ref="B286:D286"/>
    <mergeCell ref="E286:F286"/>
    <mergeCell ref="B287:D287"/>
    <mergeCell ref="E287:F287"/>
    <mergeCell ref="B288:D288"/>
    <mergeCell ref="E288:F288"/>
    <mergeCell ref="B289:D289"/>
    <mergeCell ref="E289:F289"/>
    <mergeCell ref="B290:D290"/>
    <mergeCell ref="E290:F290"/>
    <mergeCell ref="B291:D291"/>
    <mergeCell ref="E291:F291"/>
    <mergeCell ref="C293:F293"/>
    <mergeCell ref="C294:F294"/>
    <mergeCell ref="C296:F296"/>
    <mergeCell ref="C297:F297"/>
    <mergeCell ref="C298:F298"/>
    <mergeCell ref="C299:F299"/>
    <mergeCell ref="C300:F300"/>
    <mergeCell ref="C301:F301"/>
    <mergeCell ref="A304:I304"/>
    <mergeCell ref="A307:I307"/>
  </mergeCells>
  <printOptions/>
  <pageMargins left="0.7083333333333334" right="0.7083333333333334" top="0" bottom="0" header="0.5118055555555555" footer="0.5118055555555555"/>
  <pageSetup horizontalDpi="300" verticalDpi="3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8.421875" style="0" customWidth="1"/>
    <col min="2" max="2" width="19.140625" style="0" customWidth="1"/>
    <col min="3" max="3" width="19.421875" style="0" customWidth="1"/>
    <col min="4" max="4" width="14.8515625" style="0" customWidth="1"/>
    <col min="5" max="5" width="18.00390625" style="0" customWidth="1"/>
  </cols>
  <sheetData>
    <row r="1" spans="4:5" ht="15">
      <c r="D1" s="276" t="s">
        <v>656</v>
      </c>
      <c r="E1" s="276"/>
    </row>
    <row r="2" ht="18.75">
      <c r="B2" s="109" t="s">
        <v>657</v>
      </c>
    </row>
    <row r="5" spans="1:5" ht="31.5">
      <c r="A5" s="30" t="s">
        <v>28</v>
      </c>
      <c r="B5" s="30" t="s">
        <v>29</v>
      </c>
      <c r="C5" s="30" t="s">
        <v>30</v>
      </c>
      <c r="D5" s="30" t="s">
        <v>31</v>
      </c>
      <c r="E5" s="30" t="s">
        <v>32</v>
      </c>
    </row>
    <row r="6" spans="1:5" ht="16.5" customHeight="1">
      <c r="A6" s="245" t="s">
        <v>43</v>
      </c>
      <c r="B6" s="245"/>
      <c r="C6" s="245"/>
      <c r="D6" s="245"/>
      <c r="E6" s="245"/>
    </row>
    <row r="7" spans="1:5" ht="15.75">
      <c r="A7" s="30" t="s">
        <v>34</v>
      </c>
      <c r="B7" s="31"/>
      <c r="C7" s="31"/>
      <c r="D7" s="30"/>
      <c r="E7" s="30"/>
    </row>
    <row r="8" spans="1:5" ht="15.75">
      <c r="A8" s="30" t="s">
        <v>35</v>
      </c>
      <c r="B8" s="31"/>
      <c r="C8" s="31"/>
      <c r="D8" s="30"/>
      <c r="E8" s="30"/>
    </row>
    <row r="9" spans="1:5" ht="15.75">
      <c r="A9" s="30" t="s">
        <v>36</v>
      </c>
      <c r="B9" s="31"/>
      <c r="C9" s="31"/>
      <c r="D9" s="30"/>
      <c r="E9" s="30"/>
    </row>
    <row r="10" spans="1:5" ht="15.75" customHeight="1">
      <c r="A10" s="238" t="s">
        <v>17</v>
      </c>
      <c r="B10" s="238"/>
      <c r="C10" s="238"/>
      <c r="D10" s="238"/>
      <c r="E10" s="22"/>
    </row>
    <row r="11" spans="1:5" ht="15.75">
      <c r="A11" s="32"/>
      <c r="B11" s="32"/>
      <c r="C11" s="32"/>
      <c r="D11" s="32"/>
      <c r="E11" s="32"/>
    </row>
    <row r="12" spans="1:5" ht="15.75">
      <c r="A12" s="32"/>
      <c r="B12" s="28" t="s">
        <v>24</v>
      </c>
      <c r="C12" s="32"/>
      <c r="D12" s="32"/>
      <c r="E12" s="32"/>
    </row>
    <row r="13" spans="1:5" ht="15.75">
      <c r="A13" s="32"/>
      <c r="B13" s="28"/>
      <c r="C13" s="32"/>
      <c r="D13" s="32"/>
      <c r="E13" s="32"/>
    </row>
    <row r="14" spans="1:5" ht="15.75">
      <c r="A14" s="32"/>
      <c r="B14" s="28" t="s">
        <v>25</v>
      </c>
      <c r="C14" s="32"/>
      <c r="D14" s="32"/>
      <c r="E14" s="32"/>
    </row>
  </sheetData>
  <sheetProtection selectLockedCells="1" selectUnlockedCells="1"/>
  <mergeCells count="3">
    <mergeCell ref="D1:E1"/>
    <mergeCell ref="A6:E6"/>
    <mergeCell ref="A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81"/>
  <sheetViews>
    <sheetView tabSelected="1" zoomScale="87" zoomScaleNormal="87" zoomScalePageLayoutView="0" workbookViewId="0" topLeftCell="A1">
      <selection activeCell="K170" sqref="K170"/>
    </sheetView>
  </sheetViews>
  <sheetFormatPr defaultColWidth="9.140625" defaultRowHeight="15"/>
  <cols>
    <col min="1" max="1" width="4.00390625" style="0" customWidth="1"/>
    <col min="2" max="2" width="40.7109375" style="0" customWidth="1"/>
    <col min="3" max="3" width="19.57421875" style="0" customWidth="1"/>
    <col min="4" max="4" width="22.7109375" style="0" customWidth="1"/>
    <col min="5" max="5" width="21.00390625" style="0" customWidth="1"/>
    <col min="6" max="6" width="20.28125" style="0" customWidth="1"/>
    <col min="7" max="7" width="18.00390625" style="0" customWidth="1"/>
    <col min="8" max="8" width="12.57421875" style="0" customWidth="1"/>
    <col min="9" max="9" width="18.8515625" style="0" customWidth="1"/>
    <col min="10" max="10" width="13.00390625" style="0" bestFit="1" customWidth="1"/>
  </cols>
  <sheetData>
    <row r="3" spans="1:9" ht="17.25" customHeight="1">
      <c r="A3" s="176"/>
      <c r="B3" s="280" t="s">
        <v>838</v>
      </c>
      <c r="C3" s="280"/>
      <c r="D3" s="280"/>
      <c r="E3" s="280"/>
      <c r="F3" s="280"/>
      <c r="G3" s="280"/>
      <c r="H3" s="280"/>
      <c r="I3" s="280"/>
    </row>
    <row r="4" spans="1:9" ht="15.75" customHeight="1">
      <c r="A4" s="284" t="s">
        <v>2</v>
      </c>
      <c r="B4" s="283" t="s">
        <v>658</v>
      </c>
      <c r="C4" s="283" t="s">
        <v>52</v>
      </c>
      <c r="D4" s="283" t="s">
        <v>53</v>
      </c>
      <c r="E4" s="283" t="s">
        <v>54</v>
      </c>
      <c r="F4" s="283" t="s">
        <v>55</v>
      </c>
      <c r="G4" s="283"/>
      <c r="H4" s="283"/>
      <c r="I4" s="281" t="s">
        <v>56</v>
      </c>
    </row>
    <row r="5" spans="1:9" ht="22.5" customHeight="1">
      <c r="A5" s="284"/>
      <c r="B5" s="283"/>
      <c r="C5" s="283"/>
      <c r="D5" s="283"/>
      <c r="E5" s="283"/>
      <c r="F5" s="134" t="s">
        <v>57</v>
      </c>
      <c r="G5" s="134" t="s">
        <v>58</v>
      </c>
      <c r="H5" s="134" t="s">
        <v>59</v>
      </c>
      <c r="I5" s="281"/>
    </row>
    <row r="6" spans="1:9" ht="31.5">
      <c r="A6" s="184" t="s">
        <v>34</v>
      </c>
      <c r="B6" s="132" t="s">
        <v>990</v>
      </c>
      <c r="C6" s="133" t="s">
        <v>829</v>
      </c>
      <c r="D6" s="133" t="s">
        <v>444</v>
      </c>
      <c r="E6" s="134">
        <v>4</v>
      </c>
      <c r="F6" s="134">
        <v>5</v>
      </c>
      <c r="G6" s="134">
        <v>1</v>
      </c>
      <c r="H6" s="134">
        <f>F6+G6</f>
        <v>6</v>
      </c>
      <c r="I6" s="124">
        <v>22500</v>
      </c>
    </row>
    <row r="7" spans="1:9" ht="34.5" customHeight="1">
      <c r="A7" s="184" t="s">
        <v>35</v>
      </c>
      <c r="B7" s="132" t="s">
        <v>991</v>
      </c>
      <c r="C7" s="133" t="s">
        <v>830</v>
      </c>
      <c r="D7" s="133" t="s">
        <v>354</v>
      </c>
      <c r="E7" s="134">
        <v>4</v>
      </c>
      <c r="F7" s="134">
        <v>8</v>
      </c>
      <c r="G7" s="134">
        <v>1</v>
      </c>
      <c r="H7" s="134">
        <v>9</v>
      </c>
      <c r="I7" s="124">
        <v>51400</v>
      </c>
    </row>
    <row r="8" spans="1:9" ht="33" customHeight="1">
      <c r="A8" s="184" t="s">
        <v>36</v>
      </c>
      <c r="B8" s="132" t="s">
        <v>831</v>
      </c>
      <c r="C8" s="133" t="s">
        <v>693</v>
      </c>
      <c r="D8" s="133" t="s">
        <v>930</v>
      </c>
      <c r="E8" s="134">
        <v>4</v>
      </c>
      <c r="F8" s="134">
        <v>5</v>
      </c>
      <c r="G8" s="134">
        <v>1</v>
      </c>
      <c r="H8" s="134">
        <v>6</v>
      </c>
      <c r="I8" s="124">
        <v>23000</v>
      </c>
    </row>
    <row r="9" spans="1:9" ht="51.75" customHeight="1">
      <c r="A9" s="184" t="s">
        <v>69</v>
      </c>
      <c r="B9" s="132" t="s">
        <v>832</v>
      </c>
      <c r="C9" s="133" t="s">
        <v>444</v>
      </c>
      <c r="D9" s="133" t="s">
        <v>444</v>
      </c>
      <c r="E9" s="134">
        <v>4</v>
      </c>
      <c r="F9" s="134">
        <v>5</v>
      </c>
      <c r="G9" s="134">
        <v>1</v>
      </c>
      <c r="H9" s="134">
        <v>6</v>
      </c>
      <c r="I9" s="124">
        <v>23000</v>
      </c>
    </row>
    <row r="10" spans="1:9" ht="50.25" customHeight="1">
      <c r="A10" s="184" t="s">
        <v>72</v>
      </c>
      <c r="B10" s="132" t="s">
        <v>833</v>
      </c>
      <c r="C10" s="133" t="s">
        <v>444</v>
      </c>
      <c r="D10" s="133" t="s">
        <v>444</v>
      </c>
      <c r="E10" s="134">
        <v>5</v>
      </c>
      <c r="F10" s="134">
        <v>5</v>
      </c>
      <c r="G10" s="134">
        <v>1</v>
      </c>
      <c r="H10" s="134">
        <v>6</v>
      </c>
      <c r="I10" s="124">
        <v>38300</v>
      </c>
    </row>
    <row r="11" spans="1:9" ht="66" customHeight="1">
      <c r="A11" s="184" t="s">
        <v>75</v>
      </c>
      <c r="B11" s="132" t="s">
        <v>834</v>
      </c>
      <c r="C11" s="133" t="s">
        <v>339</v>
      </c>
      <c r="D11" s="133" t="s">
        <v>444</v>
      </c>
      <c r="E11" s="134">
        <v>5</v>
      </c>
      <c r="F11" s="134">
        <v>5</v>
      </c>
      <c r="G11" s="134">
        <v>1</v>
      </c>
      <c r="H11" s="134">
        <v>6</v>
      </c>
      <c r="I11" s="124">
        <v>49100</v>
      </c>
    </row>
    <row r="12" spans="1:9" ht="47.25">
      <c r="A12" s="184" t="s">
        <v>78</v>
      </c>
      <c r="B12" s="132" t="s">
        <v>835</v>
      </c>
      <c r="C12" s="133" t="s">
        <v>528</v>
      </c>
      <c r="D12" s="133" t="s">
        <v>354</v>
      </c>
      <c r="E12" s="134">
        <v>5</v>
      </c>
      <c r="F12" s="134">
        <v>5</v>
      </c>
      <c r="G12" s="134">
        <v>1</v>
      </c>
      <c r="H12" s="134">
        <v>6</v>
      </c>
      <c r="I12" s="124">
        <v>41000</v>
      </c>
    </row>
    <row r="13" spans="1:9" ht="47.25">
      <c r="A13" s="184" t="s">
        <v>82</v>
      </c>
      <c r="B13" s="132" t="s">
        <v>836</v>
      </c>
      <c r="C13" s="133" t="s">
        <v>339</v>
      </c>
      <c r="D13" s="133" t="s">
        <v>91</v>
      </c>
      <c r="E13" s="134">
        <v>5</v>
      </c>
      <c r="F13" s="134">
        <v>5</v>
      </c>
      <c r="G13" s="134">
        <v>1</v>
      </c>
      <c r="H13" s="134">
        <v>6</v>
      </c>
      <c r="I13" s="124">
        <v>41300</v>
      </c>
    </row>
    <row r="14" spans="1:9" ht="31.5">
      <c r="A14" s="184" t="s">
        <v>86</v>
      </c>
      <c r="B14" s="132" t="s">
        <v>837</v>
      </c>
      <c r="C14" s="133" t="s">
        <v>339</v>
      </c>
      <c r="D14" s="133" t="s">
        <v>444</v>
      </c>
      <c r="E14" s="134">
        <v>5</v>
      </c>
      <c r="F14" s="134">
        <v>10</v>
      </c>
      <c r="G14" s="134">
        <v>2</v>
      </c>
      <c r="H14" s="134">
        <v>12</v>
      </c>
      <c r="I14" s="124">
        <v>68300</v>
      </c>
    </row>
    <row r="15" spans="1:9" ht="15.75">
      <c r="A15" s="230"/>
      <c r="B15" s="282" t="s">
        <v>95</v>
      </c>
      <c r="C15" s="282"/>
      <c r="D15" s="282"/>
      <c r="E15" s="282"/>
      <c r="F15" s="282"/>
      <c r="G15" s="282"/>
      <c r="H15" s="282"/>
      <c r="I15" s="117">
        <f>SUM(I6:I14)</f>
        <v>357900</v>
      </c>
    </row>
    <row r="16" spans="1:9" ht="19.5" customHeight="1">
      <c r="A16" s="280" t="s">
        <v>894</v>
      </c>
      <c r="B16" s="280"/>
      <c r="C16" s="280"/>
      <c r="D16" s="280"/>
      <c r="E16" s="280"/>
      <c r="F16" s="280"/>
      <c r="G16" s="280"/>
      <c r="H16" s="280"/>
      <c r="I16" s="280"/>
    </row>
    <row r="17" spans="1:9" ht="15.75">
      <c r="A17" s="279" t="s">
        <v>2</v>
      </c>
      <c r="B17" s="277" t="s">
        <v>658</v>
      </c>
      <c r="C17" s="277" t="s">
        <v>52</v>
      </c>
      <c r="D17" s="277" t="s">
        <v>53</v>
      </c>
      <c r="E17" s="277" t="s">
        <v>54</v>
      </c>
      <c r="F17" s="277" t="s">
        <v>55</v>
      </c>
      <c r="G17" s="277"/>
      <c r="H17" s="277"/>
      <c r="I17" s="281" t="s">
        <v>56</v>
      </c>
    </row>
    <row r="18" spans="1:9" ht="15.75">
      <c r="A18" s="279"/>
      <c r="B18" s="277"/>
      <c r="C18" s="277"/>
      <c r="D18" s="277"/>
      <c r="E18" s="277"/>
      <c r="F18" s="170" t="s">
        <v>57</v>
      </c>
      <c r="G18" s="170" t="s">
        <v>58</v>
      </c>
      <c r="H18" s="170" t="s">
        <v>59</v>
      </c>
      <c r="I18" s="281"/>
    </row>
    <row r="19" spans="1:9" ht="51" customHeight="1">
      <c r="A19" s="186" t="s">
        <v>34</v>
      </c>
      <c r="B19" s="187" t="s">
        <v>895</v>
      </c>
      <c r="C19" s="188" t="s">
        <v>931</v>
      </c>
      <c r="D19" s="188" t="s">
        <v>142</v>
      </c>
      <c r="E19" s="188">
        <v>14</v>
      </c>
      <c r="F19" s="188">
        <v>1</v>
      </c>
      <c r="G19" s="188">
        <v>1</v>
      </c>
      <c r="H19" s="188">
        <v>2</v>
      </c>
      <c r="I19" s="189">
        <v>47600</v>
      </c>
    </row>
    <row r="20" spans="1:9" ht="35.25" customHeight="1">
      <c r="A20" s="186" t="s">
        <v>35</v>
      </c>
      <c r="B20" s="187" t="s">
        <v>896</v>
      </c>
      <c r="C20" s="188" t="s">
        <v>897</v>
      </c>
      <c r="D20" s="188" t="s">
        <v>142</v>
      </c>
      <c r="E20" s="190">
        <v>6</v>
      </c>
      <c r="F20" s="190">
        <v>1</v>
      </c>
      <c r="G20" s="190">
        <v>1</v>
      </c>
      <c r="H20" s="190">
        <v>2</v>
      </c>
      <c r="I20" s="189">
        <v>23200</v>
      </c>
    </row>
    <row r="21" spans="1:9" ht="49.5" customHeight="1">
      <c r="A21" s="186" t="s">
        <v>36</v>
      </c>
      <c r="B21" s="187" t="s">
        <v>898</v>
      </c>
      <c r="C21" s="188" t="s">
        <v>899</v>
      </c>
      <c r="D21" s="188" t="s">
        <v>928</v>
      </c>
      <c r="E21" s="190">
        <v>14</v>
      </c>
      <c r="F21" s="190">
        <v>1</v>
      </c>
      <c r="G21" s="190">
        <v>1</v>
      </c>
      <c r="H21" s="190">
        <v>2</v>
      </c>
      <c r="I21" s="189">
        <v>26900</v>
      </c>
    </row>
    <row r="22" spans="1:9" ht="65.25" customHeight="1">
      <c r="A22" s="186" t="s">
        <v>69</v>
      </c>
      <c r="B22" s="187" t="s">
        <v>898</v>
      </c>
      <c r="C22" s="188" t="s">
        <v>932</v>
      </c>
      <c r="D22" s="188" t="s">
        <v>928</v>
      </c>
      <c r="E22" s="190">
        <v>14</v>
      </c>
      <c r="F22" s="190">
        <v>1</v>
      </c>
      <c r="G22" s="190"/>
      <c r="H22" s="190">
        <v>1</v>
      </c>
      <c r="I22" s="189">
        <v>18700</v>
      </c>
    </row>
    <row r="23" spans="1:9" ht="63" customHeight="1">
      <c r="A23" s="186" t="s">
        <v>72</v>
      </c>
      <c r="B23" s="187" t="s">
        <v>1022</v>
      </c>
      <c r="C23" s="188" t="s">
        <v>900</v>
      </c>
      <c r="D23" s="188" t="s">
        <v>928</v>
      </c>
      <c r="E23" s="190">
        <v>9</v>
      </c>
      <c r="F23" s="190">
        <v>1</v>
      </c>
      <c r="G23" s="190">
        <v>1</v>
      </c>
      <c r="H23" s="190">
        <v>2</v>
      </c>
      <c r="I23" s="189">
        <v>29780</v>
      </c>
    </row>
    <row r="24" spans="1:9" ht="48.75" customHeight="1">
      <c r="A24" s="184" t="s">
        <v>75</v>
      </c>
      <c r="B24" s="132" t="s">
        <v>901</v>
      </c>
      <c r="C24" s="191" t="s">
        <v>902</v>
      </c>
      <c r="D24" s="170" t="s">
        <v>929</v>
      </c>
      <c r="E24" s="170">
        <v>2</v>
      </c>
      <c r="F24" s="170">
        <v>7</v>
      </c>
      <c r="G24" s="170">
        <v>1</v>
      </c>
      <c r="H24" s="170">
        <v>8</v>
      </c>
      <c r="I24" s="192">
        <v>11000</v>
      </c>
    </row>
    <row r="25" spans="1:9" ht="33" customHeight="1">
      <c r="A25" s="184" t="s">
        <v>78</v>
      </c>
      <c r="B25" s="132" t="s">
        <v>903</v>
      </c>
      <c r="C25" s="193" t="s">
        <v>904</v>
      </c>
      <c r="D25" s="170" t="s">
        <v>929</v>
      </c>
      <c r="E25" s="170">
        <v>2</v>
      </c>
      <c r="F25" s="170">
        <v>7</v>
      </c>
      <c r="G25" s="170">
        <v>1</v>
      </c>
      <c r="H25" s="170">
        <v>8</v>
      </c>
      <c r="I25" s="192">
        <v>11000</v>
      </c>
    </row>
    <row r="26" spans="1:9" ht="47.25">
      <c r="A26" s="184" t="s">
        <v>82</v>
      </c>
      <c r="B26" s="132" t="s">
        <v>905</v>
      </c>
      <c r="C26" s="170" t="s">
        <v>906</v>
      </c>
      <c r="D26" s="170" t="s">
        <v>929</v>
      </c>
      <c r="E26" s="170">
        <v>2</v>
      </c>
      <c r="F26" s="170">
        <v>7</v>
      </c>
      <c r="G26" s="170">
        <v>1</v>
      </c>
      <c r="H26" s="170">
        <v>8</v>
      </c>
      <c r="I26" s="192">
        <v>11000</v>
      </c>
    </row>
    <row r="27" spans="1:9" ht="48.75" customHeight="1">
      <c r="A27" s="184" t="s">
        <v>86</v>
      </c>
      <c r="B27" s="132" t="s">
        <v>907</v>
      </c>
      <c r="C27" s="191" t="s">
        <v>933</v>
      </c>
      <c r="D27" s="170" t="s">
        <v>929</v>
      </c>
      <c r="E27" s="170">
        <v>2</v>
      </c>
      <c r="F27" s="170">
        <v>7</v>
      </c>
      <c r="G27" s="170">
        <v>1</v>
      </c>
      <c r="H27" s="170">
        <v>8</v>
      </c>
      <c r="I27" s="192">
        <v>11000</v>
      </c>
    </row>
    <row r="28" spans="1:9" ht="32.25" customHeight="1">
      <c r="A28" s="184" t="s">
        <v>89</v>
      </c>
      <c r="B28" s="132" t="s">
        <v>908</v>
      </c>
      <c r="C28" s="193" t="s">
        <v>909</v>
      </c>
      <c r="D28" s="170" t="s">
        <v>929</v>
      </c>
      <c r="E28" s="170">
        <v>5</v>
      </c>
      <c r="F28" s="170">
        <v>7</v>
      </c>
      <c r="G28" s="170">
        <v>1</v>
      </c>
      <c r="H28" s="170">
        <v>8</v>
      </c>
      <c r="I28" s="192">
        <v>28700</v>
      </c>
    </row>
    <row r="29" spans="1:9" ht="63.75" customHeight="1">
      <c r="A29" s="186" t="s">
        <v>92</v>
      </c>
      <c r="B29" s="187" t="s">
        <v>910</v>
      </c>
      <c r="C29" s="188" t="s">
        <v>472</v>
      </c>
      <c r="D29" s="188" t="s">
        <v>123</v>
      </c>
      <c r="E29" s="188">
        <v>4</v>
      </c>
      <c r="F29" s="188">
        <v>1</v>
      </c>
      <c r="G29" s="188">
        <v>1</v>
      </c>
      <c r="H29" s="188">
        <v>2</v>
      </c>
      <c r="I29" s="189">
        <v>30600</v>
      </c>
    </row>
    <row r="30" spans="1:9" ht="66" customHeight="1">
      <c r="A30" s="184" t="s">
        <v>127</v>
      </c>
      <c r="B30" s="132" t="s">
        <v>910</v>
      </c>
      <c r="C30" s="170" t="s">
        <v>472</v>
      </c>
      <c r="D30" s="170" t="s">
        <v>123</v>
      </c>
      <c r="E30" s="170">
        <v>4</v>
      </c>
      <c r="F30" s="170">
        <v>2</v>
      </c>
      <c r="G30" s="170"/>
      <c r="H30" s="170">
        <v>2</v>
      </c>
      <c r="I30" s="192">
        <v>10400</v>
      </c>
    </row>
    <row r="31" spans="1:9" ht="34.5" customHeight="1">
      <c r="A31" s="186" t="s">
        <v>131</v>
      </c>
      <c r="B31" s="187" t="s">
        <v>911</v>
      </c>
      <c r="C31" s="188" t="s">
        <v>912</v>
      </c>
      <c r="D31" s="188" t="s">
        <v>123</v>
      </c>
      <c r="E31" s="188">
        <v>5</v>
      </c>
      <c r="F31" s="188">
        <v>1</v>
      </c>
      <c r="G31" s="188">
        <v>1</v>
      </c>
      <c r="H31" s="188">
        <v>2</v>
      </c>
      <c r="I31" s="189">
        <v>13500</v>
      </c>
    </row>
    <row r="32" spans="1:9" ht="33.75" customHeight="1">
      <c r="A32" s="184" t="s">
        <v>135</v>
      </c>
      <c r="B32" s="132" t="s">
        <v>913</v>
      </c>
      <c r="C32" s="170" t="s">
        <v>912</v>
      </c>
      <c r="D32" s="170" t="s">
        <v>123</v>
      </c>
      <c r="E32" s="170">
        <v>5</v>
      </c>
      <c r="F32" s="170">
        <v>2</v>
      </c>
      <c r="G32" s="170"/>
      <c r="H32" s="170">
        <v>2</v>
      </c>
      <c r="I32" s="192">
        <v>13000</v>
      </c>
    </row>
    <row r="33" spans="1:9" ht="33.75" customHeight="1">
      <c r="A33" s="186" t="s">
        <v>139</v>
      </c>
      <c r="B33" s="187" t="s">
        <v>914</v>
      </c>
      <c r="C33" s="194" t="s">
        <v>696</v>
      </c>
      <c r="D33" s="188" t="s">
        <v>123</v>
      </c>
      <c r="E33" s="188">
        <v>4</v>
      </c>
      <c r="F33" s="188">
        <v>1</v>
      </c>
      <c r="G33" s="188">
        <v>1</v>
      </c>
      <c r="H33" s="188">
        <v>2</v>
      </c>
      <c r="I33" s="189">
        <v>30600</v>
      </c>
    </row>
    <row r="34" spans="1:9" ht="34.5" customHeight="1">
      <c r="A34" s="184" t="s">
        <v>143</v>
      </c>
      <c r="B34" s="132" t="s">
        <v>914</v>
      </c>
      <c r="C34" s="193" t="s">
        <v>696</v>
      </c>
      <c r="D34" s="170" t="s">
        <v>123</v>
      </c>
      <c r="E34" s="170">
        <v>4</v>
      </c>
      <c r="F34" s="170">
        <v>3</v>
      </c>
      <c r="G34" s="170"/>
      <c r="H34" s="170">
        <v>3</v>
      </c>
      <c r="I34" s="192">
        <v>15000</v>
      </c>
    </row>
    <row r="35" spans="1:9" ht="33.75" customHeight="1">
      <c r="A35" s="184" t="s">
        <v>147</v>
      </c>
      <c r="B35" s="132" t="s">
        <v>915</v>
      </c>
      <c r="C35" s="191" t="s">
        <v>934</v>
      </c>
      <c r="D35" s="195" t="s">
        <v>134</v>
      </c>
      <c r="E35" s="170">
        <v>5</v>
      </c>
      <c r="F35" s="170">
        <v>4</v>
      </c>
      <c r="G35" s="170">
        <v>1</v>
      </c>
      <c r="H35" s="170">
        <v>5</v>
      </c>
      <c r="I35" s="192">
        <v>41200</v>
      </c>
    </row>
    <row r="36" spans="1:9" ht="36" customHeight="1">
      <c r="A36" s="186" t="s">
        <v>151</v>
      </c>
      <c r="B36" s="187" t="s">
        <v>916</v>
      </c>
      <c r="C36" s="188" t="s">
        <v>576</v>
      </c>
      <c r="D36" s="188" t="s">
        <v>930</v>
      </c>
      <c r="E36" s="188"/>
      <c r="F36" s="188">
        <v>1</v>
      </c>
      <c r="G36" s="188">
        <v>1</v>
      </c>
      <c r="H36" s="188">
        <v>2</v>
      </c>
      <c r="I36" s="189">
        <v>0</v>
      </c>
    </row>
    <row r="37" spans="1:9" ht="48" customHeight="1">
      <c r="A37" s="184" t="s">
        <v>155</v>
      </c>
      <c r="B37" s="132" t="s">
        <v>917</v>
      </c>
      <c r="C37" s="193" t="s">
        <v>918</v>
      </c>
      <c r="D37" s="195" t="s">
        <v>134</v>
      </c>
      <c r="E37" s="170">
        <v>5</v>
      </c>
      <c r="F37" s="170">
        <v>4</v>
      </c>
      <c r="G37" s="170">
        <v>1</v>
      </c>
      <c r="H37" s="170">
        <v>5</v>
      </c>
      <c r="I37" s="192">
        <v>41200</v>
      </c>
    </row>
    <row r="38" spans="1:9" ht="34.5" customHeight="1">
      <c r="A38" s="186" t="s">
        <v>159</v>
      </c>
      <c r="B38" s="187" t="s">
        <v>919</v>
      </c>
      <c r="C38" s="188" t="s">
        <v>1058</v>
      </c>
      <c r="D38" s="188" t="s">
        <v>62</v>
      </c>
      <c r="E38" s="188"/>
      <c r="F38" s="188">
        <v>1</v>
      </c>
      <c r="G38" s="188">
        <v>1</v>
      </c>
      <c r="H38" s="188">
        <v>2</v>
      </c>
      <c r="I38" s="189">
        <v>0</v>
      </c>
    </row>
    <row r="39" spans="1:9" ht="33" customHeight="1">
      <c r="A39" s="184" t="s">
        <v>161</v>
      </c>
      <c r="B39" s="132" t="s">
        <v>920</v>
      </c>
      <c r="C39" s="170" t="s">
        <v>921</v>
      </c>
      <c r="D39" s="170" t="s">
        <v>930</v>
      </c>
      <c r="E39" s="170">
        <v>2</v>
      </c>
      <c r="F39" s="170">
        <v>7</v>
      </c>
      <c r="G39" s="170">
        <v>1</v>
      </c>
      <c r="H39" s="170">
        <v>8</v>
      </c>
      <c r="I39" s="192">
        <v>11000</v>
      </c>
    </row>
    <row r="40" spans="1:9" ht="35.25" customHeight="1">
      <c r="A40" s="184" t="s">
        <v>234</v>
      </c>
      <c r="B40" s="132" t="s">
        <v>922</v>
      </c>
      <c r="C40" s="170" t="s">
        <v>923</v>
      </c>
      <c r="D40" s="170" t="s">
        <v>354</v>
      </c>
      <c r="E40" s="170">
        <v>3</v>
      </c>
      <c r="F40" s="170">
        <v>4</v>
      </c>
      <c r="G40" s="170">
        <v>1</v>
      </c>
      <c r="H40" s="170">
        <v>5</v>
      </c>
      <c r="I40" s="192">
        <v>13600</v>
      </c>
    </row>
    <row r="41" spans="1:9" ht="33.75" customHeight="1">
      <c r="A41" s="184" t="s">
        <v>235</v>
      </c>
      <c r="B41" s="132" t="s">
        <v>924</v>
      </c>
      <c r="C41" s="193" t="s">
        <v>326</v>
      </c>
      <c r="D41" s="170" t="s">
        <v>930</v>
      </c>
      <c r="E41" s="170">
        <v>4</v>
      </c>
      <c r="F41" s="170">
        <v>7</v>
      </c>
      <c r="G41" s="170">
        <v>1</v>
      </c>
      <c r="H41" s="170">
        <v>8</v>
      </c>
      <c r="I41" s="192">
        <v>21000</v>
      </c>
    </row>
    <row r="42" spans="1:9" ht="48" customHeight="1">
      <c r="A42" s="184" t="s">
        <v>238</v>
      </c>
      <c r="B42" s="132" t="s">
        <v>925</v>
      </c>
      <c r="C42" s="170" t="s">
        <v>926</v>
      </c>
      <c r="D42" s="170" t="s">
        <v>930</v>
      </c>
      <c r="E42" s="170">
        <v>2</v>
      </c>
      <c r="F42" s="170">
        <v>6</v>
      </c>
      <c r="G42" s="170">
        <v>1</v>
      </c>
      <c r="H42" s="170">
        <v>7</v>
      </c>
      <c r="I42" s="192">
        <v>10100</v>
      </c>
    </row>
    <row r="43" spans="1:9" ht="33" customHeight="1">
      <c r="A43" s="184" t="s">
        <v>241</v>
      </c>
      <c r="B43" s="132" t="s">
        <v>927</v>
      </c>
      <c r="C43" s="191" t="s">
        <v>935</v>
      </c>
      <c r="D43" s="170" t="s">
        <v>930</v>
      </c>
      <c r="E43" s="170">
        <v>2</v>
      </c>
      <c r="F43" s="170">
        <v>10</v>
      </c>
      <c r="G43" s="170">
        <v>2</v>
      </c>
      <c r="H43" s="170">
        <v>12</v>
      </c>
      <c r="I43" s="192">
        <v>10100</v>
      </c>
    </row>
    <row r="44" spans="1:9" ht="17.25" customHeight="1">
      <c r="A44" s="282" t="s">
        <v>95</v>
      </c>
      <c r="B44" s="282"/>
      <c r="C44" s="282"/>
      <c r="D44" s="282"/>
      <c r="E44" s="282"/>
      <c r="F44" s="282"/>
      <c r="G44" s="282"/>
      <c r="H44" s="282"/>
      <c r="I44" s="117">
        <f>I43+I42+I41+I40+I39+I38+I37+I36+I35+I34+I33+I32+I31+I30+I29+I28+I27+I26+I25+I24+I23+I22+I21+I20+I19</f>
        <v>480180</v>
      </c>
    </row>
    <row r="45" spans="1:9" ht="21.75" customHeight="1">
      <c r="A45" s="280" t="s">
        <v>839</v>
      </c>
      <c r="B45" s="280"/>
      <c r="C45" s="280"/>
      <c r="D45" s="280"/>
      <c r="E45" s="280"/>
      <c r="F45" s="280"/>
      <c r="G45" s="280"/>
      <c r="H45" s="280"/>
      <c r="I45" s="280"/>
    </row>
    <row r="46" spans="1:9" ht="15.75">
      <c r="A46" s="284" t="s">
        <v>2</v>
      </c>
      <c r="B46" s="283" t="s">
        <v>658</v>
      </c>
      <c r="C46" s="283" t="s">
        <v>52</v>
      </c>
      <c r="D46" s="283" t="s">
        <v>53</v>
      </c>
      <c r="E46" s="283" t="s">
        <v>54</v>
      </c>
      <c r="F46" s="283" t="s">
        <v>55</v>
      </c>
      <c r="G46" s="283"/>
      <c r="H46" s="283"/>
      <c r="I46" s="281" t="s">
        <v>56</v>
      </c>
    </row>
    <row r="47" spans="1:9" ht="15.75">
      <c r="A47" s="284"/>
      <c r="B47" s="283"/>
      <c r="C47" s="283"/>
      <c r="D47" s="283"/>
      <c r="E47" s="283"/>
      <c r="F47" s="134" t="s">
        <v>57</v>
      </c>
      <c r="G47" s="134" t="s">
        <v>58</v>
      </c>
      <c r="H47" s="134" t="s">
        <v>59</v>
      </c>
      <c r="I47" s="281"/>
    </row>
    <row r="48" spans="1:9" ht="82.5" customHeight="1">
      <c r="A48" s="184" t="s">
        <v>34</v>
      </c>
      <c r="B48" s="231" t="s">
        <v>938</v>
      </c>
      <c r="C48" s="196" t="s">
        <v>364</v>
      </c>
      <c r="D48" s="134" t="s">
        <v>177</v>
      </c>
      <c r="E48" s="134">
        <v>10</v>
      </c>
      <c r="F48" s="134">
        <v>8</v>
      </c>
      <c r="G48" s="134">
        <v>1</v>
      </c>
      <c r="H48" s="134">
        <v>9</v>
      </c>
      <c r="I48" s="124">
        <v>110050</v>
      </c>
    </row>
    <row r="49" spans="1:9" ht="47.25">
      <c r="A49" s="184" t="s">
        <v>35</v>
      </c>
      <c r="B49" s="132" t="s">
        <v>809</v>
      </c>
      <c r="C49" s="134" t="s">
        <v>693</v>
      </c>
      <c r="D49" s="134" t="s">
        <v>62</v>
      </c>
      <c r="E49" s="134">
        <v>3</v>
      </c>
      <c r="F49" s="134">
        <v>12</v>
      </c>
      <c r="G49" s="134">
        <v>2</v>
      </c>
      <c r="H49" s="134">
        <v>14</v>
      </c>
      <c r="I49" s="124">
        <v>22000</v>
      </c>
    </row>
    <row r="50" spans="1:9" ht="47.25">
      <c r="A50" s="184" t="s">
        <v>36</v>
      </c>
      <c r="B50" s="132" t="s">
        <v>810</v>
      </c>
      <c r="C50" s="134" t="s">
        <v>696</v>
      </c>
      <c r="D50" s="134" t="s">
        <v>62</v>
      </c>
      <c r="E50" s="134">
        <v>3</v>
      </c>
      <c r="F50" s="134">
        <v>12</v>
      </c>
      <c r="G50" s="134">
        <v>2</v>
      </c>
      <c r="H50" s="134">
        <v>14</v>
      </c>
      <c r="I50" s="124">
        <v>22000</v>
      </c>
    </row>
    <row r="51" spans="1:9" ht="31.5">
      <c r="A51" s="184" t="s">
        <v>69</v>
      </c>
      <c r="B51" s="132" t="s">
        <v>981</v>
      </c>
      <c r="C51" s="134" t="s">
        <v>379</v>
      </c>
      <c r="D51" s="134" t="s">
        <v>1023</v>
      </c>
      <c r="E51" s="134">
        <v>5</v>
      </c>
      <c r="F51" s="134">
        <v>10</v>
      </c>
      <c r="G51" s="134">
        <v>1</v>
      </c>
      <c r="H51" s="134">
        <v>11</v>
      </c>
      <c r="I51" s="124">
        <v>94650</v>
      </c>
    </row>
    <row r="52" spans="1:9" ht="78.75">
      <c r="A52" s="184" t="s">
        <v>72</v>
      </c>
      <c r="B52" s="132" t="s">
        <v>183</v>
      </c>
      <c r="C52" s="134" t="s">
        <v>576</v>
      </c>
      <c r="D52" s="134" t="s">
        <v>62</v>
      </c>
      <c r="E52" s="134">
        <v>5</v>
      </c>
      <c r="F52" s="134">
        <v>8</v>
      </c>
      <c r="G52" s="134">
        <v>1</v>
      </c>
      <c r="H52" s="134">
        <v>9</v>
      </c>
      <c r="I52" s="124">
        <v>25000</v>
      </c>
    </row>
    <row r="53" spans="1:9" ht="63">
      <c r="A53" s="184" t="s">
        <v>75</v>
      </c>
      <c r="B53" s="132" t="s">
        <v>185</v>
      </c>
      <c r="C53" s="134" t="s">
        <v>576</v>
      </c>
      <c r="D53" s="134" t="s">
        <v>170</v>
      </c>
      <c r="E53" s="134">
        <v>4</v>
      </c>
      <c r="F53" s="134">
        <v>16</v>
      </c>
      <c r="G53" s="134">
        <v>2</v>
      </c>
      <c r="H53" s="134">
        <v>18</v>
      </c>
      <c r="I53" s="124">
        <v>96100</v>
      </c>
    </row>
    <row r="54" spans="1:9" ht="47.25">
      <c r="A54" s="184" t="s">
        <v>78</v>
      </c>
      <c r="B54" s="231" t="s">
        <v>939</v>
      </c>
      <c r="C54" s="134" t="s">
        <v>811</v>
      </c>
      <c r="D54" s="134" t="s">
        <v>812</v>
      </c>
      <c r="E54" s="134">
        <v>7</v>
      </c>
      <c r="F54" s="134">
        <v>3</v>
      </c>
      <c r="G54" s="134">
        <v>1</v>
      </c>
      <c r="H54" s="134">
        <v>4</v>
      </c>
      <c r="I54" s="124">
        <v>54700</v>
      </c>
    </row>
    <row r="55" spans="1:9" ht="65.25" customHeight="1">
      <c r="A55" s="184" t="s">
        <v>82</v>
      </c>
      <c r="B55" s="132" t="s">
        <v>813</v>
      </c>
      <c r="C55" s="134" t="s">
        <v>814</v>
      </c>
      <c r="D55" s="134" t="s">
        <v>396</v>
      </c>
      <c r="E55" s="134">
        <v>4</v>
      </c>
      <c r="F55" s="134">
        <v>8</v>
      </c>
      <c r="G55" s="134">
        <v>1</v>
      </c>
      <c r="H55" s="134">
        <v>9</v>
      </c>
      <c r="I55" s="124">
        <v>95100</v>
      </c>
    </row>
    <row r="56" spans="1:9" ht="20.25" customHeight="1">
      <c r="A56" s="186"/>
      <c r="B56" s="282" t="s">
        <v>95</v>
      </c>
      <c r="C56" s="282"/>
      <c r="D56" s="282"/>
      <c r="E56" s="282"/>
      <c r="F56" s="282"/>
      <c r="G56" s="282"/>
      <c r="H56" s="282"/>
      <c r="I56" s="117">
        <f>SUM(I48:I55)</f>
        <v>519600</v>
      </c>
    </row>
    <row r="57" spans="1:9" ht="18.75">
      <c r="A57" s="280" t="s">
        <v>1090</v>
      </c>
      <c r="B57" s="280"/>
      <c r="C57" s="280"/>
      <c r="D57" s="280"/>
      <c r="E57" s="280"/>
      <c r="F57" s="280"/>
      <c r="G57" s="280"/>
      <c r="H57" s="280"/>
      <c r="I57" s="280"/>
    </row>
    <row r="58" spans="1:9" ht="15.75">
      <c r="A58" s="284" t="s">
        <v>2</v>
      </c>
      <c r="B58" s="283" t="s">
        <v>658</v>
      </c>
      <c r="C58" s="283" t="s">
        <v>52</v>
      </c>
      <c r="D58" s="283" t="s">
        <v>53</v>
      </c>
      <c r="E58" s="283" t="s">
        <v>54</v>
      </c>
      <c r="F58" s="283" t="s">
        <v>55</v>
      </c>
      <c r="G58" s="283"/>
      <c r="H58" s="283"/>
      <c r="I58" s="281" t="s">
        <v>56</v>
      </c>
    </row>
    <row r="59" spans="1:9" ht="15.75">
      <c r="A59" s="284"/>
      <c r="B59" s="283"/>
      <c r="C59" s="283"/>
      <c r="D59" s="283"/>
      <c r="E59" s="283"/>
      <c r="F59" s="134" t="s">
        <v>57</v>
      </c>
      <c r="G59" s="134" t="s">
        <v>58</v>
      </c>
      <c r="H59" s="134" t="s">
        <v>59</v>
      </c>
      <c r="I59" s="281"/>
    </row>
    <row r="60" spans="1:9" ht="126">
      <c r="A60" s="186" t="s">
        <v>34</v>
      </c>
      <c r="B60" s="131" t="s">
        <v>941</v>
      </c>
      <c r="C60" s="156" t="s">
        <v>943</v>
      </c>
      <c r="D60" s="154" t="s">
        <v>102</v>
      </c>
      <c r="E60" s="154">
        <v>4</v>
      </c>
      <c r="F60" s="154">
        <v>9</v>
      </c>
      <c r="G60" s="154">
        <v>2</v>
      </c>
      <c r="H60" s="154">
        <v>11</v>
      </c>
      <c r="I60" s="146">
        <v>59800</v>
      </c>
    </row>
    <row r="61" spans="1:9" ht="239.25" customHeight="1">
      <c r="A61" s="184" t="s">
        <v>35</v>
      </c>
      <c r="B61" s="125" t="s">
        <v>942</v>
      </c>
      <c r="C61" s="196" t="s">
        <v>943</v>
      </c>
      <c r="D61" s="134" t="s">
        <v>102</v>
      </c>
      <c r="E61" s="134">
        <v>4</v>
      </c>
      <c r="F61" s="134">
        <v>7</v>
      </c>
      <c r="G61" s="134"/>
      <c r="H61" s="134">
        <v>7</v>
      </c>
      <c r="I61" s="124">
        <v>40000</v>
      </c>
    </row>
    <row r="62" spans="1:9" ht="110.25">
      <c r="A62" s="186" t="s">
        <v>36</v>
      </c>
      <c r="B62" s="131" t="s">
        <v>732</v>
      </c>
      <c r="C62" s="156" t="s">
        <v>944</v>
      </c>
      <c r="D62" s="154" t="s">
        <v>102</v>
      </c>
      <c r="E62" s="154">
        <v>7</v>
      </c>
      <c r="F62" s="154">
        <v>9</v>
      </c>
      <c r="G62" s="154">
        <v>2</v>
      </c>
      <c r="H62" s="154">
        <v>11</v>
      </c>
      <c r="I62" s="146">
        <v>105400</v>
      </c>
    </row>
    <row r="63" spans="1:9" ht="110.25">
      <c r="A63" s="184" t="s">
        <v>69</v>
      </c>
      <c r="B63" s="125" t="s">
        <v>732</v>
      </c>
      <c r="C63" s="196" t="s">
        <v>944</v>
      </c>
      <c r="D63" s="134" t="s">
        <v>102</v>
      </c>
      <c r="E63" s="134">
        <v>7</v>
      </c>
      <c r="F63" s="134">
        <v>8</v>
      </c>
      <c r="G63" s="134"/>
      <c r="H63" s="134">
        <v>8</v>
      </c>
      <c r="I63" s="124">
        <v>76000</v>
      </c>
    </row>
    <row r="64" spans="1:9" ht="63">
      <c r="A64" s="186" t="s">
        <v>72</v>
      </c>
      <c r="B64" s="126" t="s">
        <v>733</v>
      </c>
      <c r="C64" s="154" t="s">
        <v>945</v>
      </c>
      <c r="D64" s="154" t="s">
        <v>102</v>
      </c>
      <c r="E64" s="154">
        <v>10</v>
      </c>
      <c r="F64" s="154">
        <v>3</v>
      </c>
      <c r="G64" s="154">
        <v>1</v>
      </c>
      <c r="H64" s="154">
        <v>4</v>
      </c>
      <c r="I64" s="146">
        <v>57000</v>
      </c>
    </row>
    <row r="65" spans="1:9" ht="78.75">
      <c r="A65" s="186" t="s">
        <v>75</v>
      </c>
      <c r="B65" s="127" t="s">
        <v>734</v>
      </c>
      <c r="C65" s="134" t="s">
        <v>735</v>
      </c>
      <c r="D65" s="134" t="s">
        <v>102</v>
      </c>
      <c r="E65" s="134">
        <v>4</v>
      </c>
      <c r="F65" s="134">
        <v>6</v>
      </c>
      <c r="G65" s="134">
        <v>1</v>
      </c>
      <c r="H65" s="134">
        <v>7</v>
      </c>
      <c r="I65" s="124">
        <v>35400</v>
      </c>
    </row>
    <row r="66" spans="1:9" ht="174.75" customHeight="1">
      <c r="A66" s="184" t="s">
        <v>78</v>
      </c>
      <c r="B66" s="128" t="s">
        <v>936</v>
      </c>
      <c r="C66" s="134" t="s">
        <v>735</v>
      </c>
      <c r="D66" s="134" t="s">
        <v>102</v>
      </c>
      <c r="E66" s="134">
        <v>4</v>
      </c>
      <c r="F66" s="134">
        <v>10</v>
      </c>
      <c r="G66" s="134">
        <v>1</v>
      </c>
      <c r="H66" s="134">
        <v>11</v>
      </c>
      <c r="I66" s="124">
        <v>55400</v>
      </c>
    </row>
    <row r="67" spans="1:9" ht="63">
      <c r="A67" s="186" t="s">
        <v>82</v>
      </c>
      <c r="B67" s="129" t="s">
        <v>736</v>
      </c>
      <c r="C67" s="186" t="s">
        <v>737</v>
      </c>
      <c r="D67" s="186" t="s">
        <v>102</v>
      </c>
      <c r="E67" s="186">
        <v>8</v>
      </c>
      <c r="F67" s="186">
        <v>6</v>
      </c>
      <c r="G67" s="186">
        <v>1</v>
      </c>
      <c r="H67" s="186">
        <v>7</v>
      </c>
      <c r="I67" s="146">
        <v>77800</v>
      </c>
    </row>
    <row r="68" spans="1:9" ht="157.5">
      <c r="A68" s="184" t="s">
        <v>86</v>
      </c>
      <c r="B68" s="128" t="s">
        <v>738</v>
      </c>
      <c r="C68" s="184" t="s">
        <v>737</v>
      </c>
      <c r="D68" s="184" t="s">
        <v>102</v>
      </c>
      <c r="E68" s="184">
        <v>8</v>
      </c>
      <c r="F68" s="184">
        <v>11</v>
      </c>
      <c r="G68" s="184">
        <v>1</v>
      </c>
      <c r="H68" s="184">
        <v>12</v>
      </c>
      <c r="I68" s="124">
        <v>132800</v>
      </c>
    </row>
    <row r="69" spans="1:9" ht="63.75" customHeight="1">
      <c r="A69" s="197" t="s">
        <v>89</v>
      </c>
      <c r="B69" s="172" t="s">
        <v>739</v>
      </c>
      <c r="C69" s="186" t="s">
        <v>740</v>
      </c>
      <c r="D69" s="186" t="s">
        <v>102</v>
      </c>
      <c r="E69" s="186">
        <v>10</v>
      </c>
      <c r="F69" s="186">
        <v>3</v>
      </c>
      <c r="G69" s="186">
        <v>1</v>
      </c>
      <c r="H69" s="186">
        <v>4</v>
      </c>
      <c r="I69" s="146">
        <v>57000</v>
      </c>
    </row>
    <row r="70" spans="1:9" ht="94.5">
      <c r="A70" s="184" t="s">
        <v>92</v>
      </c>
      <c r="B70" s="130" t="s">
        <v>741</v>
      </c>
      <c r="C70" s="184" t="s">
        <v>742</v>
      </c>
      <c r="D70" s="184" t="s">
        <v>220</v>
      </c>
      <c r="E70" s="184">
        <v>4</v>
      </c>
      <c r="F70" s="184">
        <v>4</v>
      </c>
      <c r="G70" s="184"/>
      <c r="H70" s="184">
        <v>4</v>
      </c>
      <c r="I70" s="124">
        <v>40000</v>
      </c>
    </row>
    <row r="71" spans="1:9" ht="78.75">
      <c r="A71" s="186" t="s">
        <v>127</v>
      </c>
      <c r="B71" s="131" t="s">
        <v>743</v>
      </c>
      <c r="C71" s="186" t="s">
        <v>744</v>
      </c>
      <c r="D71" s="186" t="s">
        <v>220</v>
      </c>
      <c r="E71" s="186">
        <v>7</v>
      </c>
      <c r="F71" s="186">
        <v>3</v>
      </c>
      <c r="G71" s="186">
        <v>1</v>
      </c>
      <c r="H71" s="186">
        <v>4</v>
      </c>
      <c r="I71" s="146">
        <v>38700</v>
      </c>
    </row>
    <row r="72" spans="1:9" ht="78.75">
      <c r="A72" s="184" t="s">
        <v>131</v>
      </c>
      <c r="B72" s="125" t="s">
        <v>745</v>
      </c>
      <c r="C72" s="184" t="s">
        <v>744</v>
      </c>
      <c r="D72" s="184" t="s">
        <v>293</v>
      </c>
      <c r="E72" s="184">
        <v>7</v>
      </c>
      <c r="F72" s="184">
        <v>4</v>
      </c>
      <c r="G72" s="184"/>
      <c r="H72" s="184">
        <v>4</v>
      </c>
      <c r="I72" s="124">
        <v>38000</v>
      </c>
    </row>
    <row r="73" spans="1:9" ht="96" customHeight="1">
      <c r="A73" s="184" t="s">
        <v>135</v>
      </c>
      <c r="B73" s="128" t="s">
        <v>746</v>
      </c>
      <c r="C73" s="184" t="s">
        <v>747</v>
      </c>
      <c r="D73" s="184" t="s">
        <v>102</v>
      </c>
      <c r="E73" s="184">
        <v>4</v>
      </c>
      <c r="F73" s="184">
        <v>4</v>
      </c>
      <c r="G73" s="184"/>
      <c r="H73" s="184">
        <v>4</v>
      </c>
      <c r="I73" s="124">
        <v>20000</v>
      </c>
    </row>
    <row r="74" spans="1:9" ht="81" customHeight="1">
      <c r="A74" s="184" t="s">
        <v>139</v>
      </c>
      <c r="B74" s="128" t="s">
        <v>748</v>
      </c>
      <c r="C74" s="184" t="s">
        <v>491</v>
      </c>
      <c r="D74" s="184" t="s">
        <v>102</v>
      </c>
      <c r="E74" s="184">
        <v>7</v>
      </c>
      <c r="F74" s="184">
        <v>4</v>
      </c>
      <c r="G74" s="184"/>
      <c r="H74" s="184">
        <v>4</v>
      </c>
      <c r="I74" s="124">
        <v>38000</v>
      </c>
    </row>
    <row r="75" spans="1:9" ht="94.5">
      <c r="A75" s="186" t="s">
        <v>143</v>
      </c>
      <c r="B75" s="127" t="s">
        <v>749</v>
      </c>
      <c r="C75" s="186" t="s">
        <v>414</v>
      </c>
      <c r="D75" s="186" t="s">
        <v>102</v>
      </c>
      <c r="E75" s="186">
        <v>5</v>
      </c>
      <c r="F75" s="186">
        <v>6</v>
      </c>
      <c r="G75" s="186">
        <v>1</v>
      </c>
      <c r="H75" s="186">
        <v>7</v>
      </c>
      <c r="I75" s="146">
        <v>46000</v>
      </c>
    </row>
    <row r="76" spans="1:9" ht="146.25" customHeight="1">
      <c r="A76" s="184" t="s">
        <v>147</v>
      </c>
      <c r="B76" s="128" t="s">
        <v>750</v>
      </c>
      <c r="C76" s="184" t="s">
        <v>414</v>
      </c>
      <c r="D76" s="184" t="s">
        <v>102</v>
      </c>
      <c r="E76" s="184">
        <v>5</v>
      </c>
      <c r="F76" s="184">
        <v>7</v>
      </c>
      <c r="G76" s="184">
        <v>1</v>
      </c>
      <c r="H76" s="184">
        <v>8</v>
      </c>
      <c r="I76" s="124">
        <v>52000</v>
      </c>
    </row>
    <row r="77" spans="1:9" ht="78.75">
      <c r="A77" s="186" t="s">
        <v>151</v>
      </c>
      <c r="B77" s="127" t="s">
        <v>751</v>
      </c>
      <c r="C77" s="186" t="s">
        <v>491</v>
      </c>
      <c r="D77" s="186" t="s">
        <v>102</v>
      </c>
      <c r="E77" s="186">
        <v>7</v>
      </c>
      <c r="F77" s="186">
        <v>6</v>
      </c>
      <c r="G77" s="186">
        <v>1</v>
      </c>
      <c r="H77" s="186">
        <v>7</v>
      </c>
      <c r="I77" s="146">
        <v>67200</v>
      </c>
    </row>
    <row r="78" spans="1:9" ht="126">
      <c r="A78" s="184" t="s">
        <v>155</v>
      </c>
      <c r="B78" s="128" t="s">
        <v>752</v>
      </c>
      <c r="C78" s="184" t="s">
        <v>491</v>
      </c>
      <c r="D78" s="184" t="s">
        <v>102</v>
      </c>
      <c r="E78" s="184">
        <v>7</v>
      </c>
      <c r="F78" s="184">
        <v>7</v>
      </c>
      <c r="G78" s="184">
        <v>1</v>
      </c>
      <c r="H78" s="184">
        <v>8</v>
      </c>
      <c r="I78" s="124">
        <v>106900</v>
      </c>
    </row>
    <row r="79" spans="1:9" ht="96.75" customHeight="1">
      <c r="A79" s="184" t="s">
        <v>159</v>
      </c>
      <c r="B79" s="128" t="s">
        <v>753</v>
      </c>
      <c r="C79" s="184" t="s">
        <v>754</v>
      </c>
      <c r="D79" s="184" t="s">
        <v>102</v>
      </c>
      <c r="E79" s="184">
        <v>4</v>
      </c>
      <c r="F79" s="184">
        <v>5</v>
      </c>
      <c r="G79" s="184">
        <v>1</v>
      </c>
      <c r="H79" s="184">
        <v>6</v>
      </c>
      <c r="I79" s="124">
        <v>30400</v>
      </c>
    </row>
    <row r="80" spans="1:9" ht="80.25" customHeight="1">
      <c r="A80" s="184" t="s">
        <v>161</v>
      </c>
      <c r="B80" s="128" t="s">
        <v>755</v>
      </c>
      <c r="C80" s="184" t="s">
        <v>756</v>
      </c>
      <c r="D80" s="184" t="s">
        <v>731</v>
      </c>
      <c r="E80" s="184">
        <v>7</v>
      </c>
      <c r="F80" s="184">
        <v>5</v>
      </c>
      <c r="G80" s="184">
        <v>1</v>
      </c>
      <c r="H80" s="184">
        <v>6</v>
      </c>
      <c r="I80" s="124">
        <v>75700</v>
      </c>
    </row>
    <row r="81" spans="1:9" ht="79.5" customHeight="1">
      <c r="A81" s="186" t="s">
        <v>234</v>
      </c>
      <c r="B81" s="127" t="s">
        <v>757</v>
      </c>
      <c r="C81" s="186" t="s">
        <v>683</v>
      </c>
      <c r="D81" s="186" t="s">
        <v>102</v>
      </c>
      <c r="E81" s="186">
        <v>4</v>
      </c>
      <c r="F81" s="186">
        <v>3</v>
      </c>
      <c r="G81" s="186">
        <v>1</v>
      </c>
      <c r="H81" s="186">
        <v>4</v>
      </c>
      <c r="I81" s="146">
        <v>20400</v>
      </c>
    </row>
    <row r="82" spans="1:9" ht="47.25">
      <c r="A82" s="186" t="s">
        <v>235</v>
      </c>
      <c r="B82" s="131" t="s">
        <v>758</v>
      </c>
      <c r="C82" s="186" t="s">
        <v>759</v>
      </c>
      <c r="D82" s="186" t="s">
        <v>102</v>
      </c>
      <c r="E82" s="186">
        <v>7</v>
      </c>
      <c r="F82" s="186">
        <v>3</v>
      </c>
      <c r="G82" s="186">
        <v>1</v>
      </c>
      <c r="H82" s="186">
        <v>4</v>
      </c>
      <c r="I82" s="146">
        <v>56700</v>
      </c>
    </row>
    <row r="83" spans="1:9" ht="131.25" customHeight="1">
      <c r="A83" s="186" t="s">
        <v>238</v>
      </c>
      <c r="B83" s="131" t="s">
        <v>760</v>
      </c>
      <c r="C83" s="186" t="s">
        <v>761</v>
      </c>
      <c r="D83" s="186" t="s">
        <v>192</v>
      </c>
      <c r="E83" s="186">
        <v>5</v>
      </c>
      <c r="F83" s="186">
        <v>6</v>
      </c>
      <c r="G83" s="186">
        <v>1</v>
      </c>
      <c r="H83" s="186">
        <v>7</v>
      </c>
      <c r="I83" s="146">
        <v>37600</v>
      </c>
    </row>
    <row r="84" spans="1:9" ht="224.25" customHeight="1">
      <c r="A84" s="184" t="s">
        <v>241</v>
      </c>
      <c r="B84" s="125" t="s">
        <v>762</v>
      </c>
      <c r="C84" s="184" t="s">
        <v>761</v>
      </c>
      <c r="D84" s="184" t="s">
        <v>399</v>
      </c>
      <c r="E84" s="184">
        <v>5</v>
      </c>
      <c r="F84" s="184">
        <v>8</v>
      </c>
      <c r="G84" s="184">
        <v>1</v>
      </c>
      <c r="H84" s="184">
        <v>9</v>
      </c>
      <c r="I84" s="124">
        <v>48200</v>
      </c>
    </row>
    <row r="85" spans="1:9" ht="98.25" customHeight="1">
      <c r="A85" s="186" t="s">
        <v>244</v>
      </c>
      <c r="B85" s="131" t="s">
        <v>763</v>
      </c>
      <c r="C85" s="186" t="s">
        <v>764</v>
      </c>
      <c r="D85" s="186" t="s">
        <v>192</v>
      </c>
      <c r="E85" s="186">
        <v>7</v>
      </c>
      <c r="F85" s="186">
        <v>6</v>
      </c>
      <c r="G85" s="186">
        <v>1</v>
      </c>
      <c r="H85" s="186">
        <v>7</v>
      </c>
      <c r="I85" s="146">
        <v>54600</v>
      </c>
    </row>
    <row r="86" spans="1:9" ht="193.5" customHeight="1">
      <c r="A86" s="184" t="s">
        <v>245</v>
      </c>
      <c r="B86" s="125" t="s">
        <v>765</v>
      </c>
      <c r="C86" s="184" t="s">
        <v>764</v>
      </c>
      <c r="D86" s="184" t="s">
        <v>399</v>
      </c>
      <c r="E86" s="184">
        <v>7</v>
      </c>
      <c r="F86" s="184">
        <v>8</v>
      </c>
      <c r="G86" s="184">
        <v>1</v>
      </c>
      <c r="H86" s="184">
        <v>9</v>
      </c>
      <c r="I86" s="124">
        <v>77000</v>
      </c>
    </row>
    <row r="87" spans="1:9" ht="64.5" customHeight="1">
      <c r="A87" s="186" t="s">
        <v>248</v>
      </c>
      <c r="B87" s="131" t="s">
        <v>766</v>
      </c>
      <c r="C87" s="186" t="s">
        <v>767</v>
      </c>
      <c r="D87" s="154" t="s">
        <v>142</v>
      </c>
      <c r="E87" s="186">
        <v>4</v>
      </c>
      <c r="F87" s="186">
        <v>3</v>
      </c>
      <c r="G87" s="186">
        <v>1</v>
      </c>
      <c r="H87" s="186">
        <v>4</v>
      </c>
      <c r="I87" s="146">
        <v>22800</v>
      </c>
    </row>
    <row r="88" spans="1:9" ht="48.75" customHeight="1">
      <c r="A88" s="186" t="s">
        <v>251</v>
      </c>
      <c r="B88" s="127" t="s">
        <v>768</v>
      </c>
      <c r="C88" s="186" t="s">
        <v>767</v>
      </c>
      <c r="D88" s="154" t="s">
        <v>142</v>
      </c>
      <c r="E88" s="186">
        <v>7</v>
      </c>
      <c r="F88" s="186">
        <v>3</v>
      </c>
      <c r="G88" s="186">
        <v>1</v>
      </c>
      <c r="H88" s="186">
        <v>4</v>
      </c>
      <c r="I88" s="146">
        <v>43500</v>
      </c>
    </row>
    <row r="89" spans="1:9" ht="66" customHeight="1">
      <c r="A89" s="184" t="s">
        <v>254</v>
      </c>
      <c r="B89" s="125" t="s">
        <v>769</v>
      </c>
      <c r="C89" s="184" t="s">
        <v>767</v>
      </c>
      <c r="D89" s="134" t="s">
        <v>142</v>
      </c>
      <c r="E89" s="184">
        <v>4</v>
      </c>
      <c r="F89" s="184">
        <v>1</v>
      </c>
      <c r="G89" s="184"/>
      <c r="H89" s="184">
        <v>1</v>
      </c>
      <c r="I89" s="124">
        <v>5600</v>
      </c>
    </row>
    <row r="90" spans="1:9" ht="31.5">
      <c r="A90" s="184" t="s">
        <v>256</v>
      </c>
      <c r="B90" s="128" t="s">
        <v>770</v>
      </c>
      <c r="C90" s="184" t="s">
        <v>767</v>
      </c>
      <c r="D90" s="134" t="s">
        <v>142</v>
      </c>
      <c r="E90" s="184">
        <v>7</v>
      </c>
      <c r="F90" s="184">
        <v>1</v>
      </c>
      <c r="G90" s="184"/>
      <c r="H90" s="184">
        <v>1</v>
      </c>
      <c r="I90" s="124">
        <v>38500</v>
      </c>
    </row>
    <row r="91" spans="1:9" s="174" customFormat="1" ht="48.75" customHeight="1">
      <c r="A91" s="198" t="s">
        <v>257</v>
      </c>
      <c r="B91" s="173" t="s">
        <v>771</v>
      </c>
      <c r="C91" s="199" t="s">
        <v>772</v>
      </c>
      <c r="D91" s="198" t="s">
        <v>330</v>
      </c>
      <c r="E91" s="198">
        <v>4</v>
      </c>
      <c r="F91" s="198">
        <v>4</v>
      </c>
      <c r="G91" s="198">
        <v>1</v>
      </c>
      <c r="H91" s="198">
        <v>5</v>
      </c>
      <c r="I91" s="200">
        <v>24900</v>
      </c>
    </row>
    <row r="92" spans="1:9" s="174" customFormat="1" ht="31.5">
      <c r="A92" s="198" t="s">
        <v>261</v>
      </c>
      <c r="B92" s="173" t="s">
        <v>774</v>
      </c>
      <c r="C92" s="199" t="s">
        <v>775</v>
      </c>
      <c r="D92" s="198" t="s">
        <v>330</v>
      </c>
      <c r="E92" s="198">
        <v>7</v>
      </c>
      <c r="F92" s="198">
        <v>4</v>
      </c>
      <c r="G92" s="198">
        <v>1</v>
      </c>
      <c r="H92" s="198">
        <v>5</v>
      </c>
      <c r="I92" s="200">
        <v>41200</v>
      </c>
    </row>
    <row r="93" spans="1:9" ht="144" customHeight="1">
      <c r="A93" s="184" t="s">
        <v>264</v>
      </c>
      <c r="B93" s="125" t="s">
        <v>776</v>
      </c>
      <c r="C93" s="201" t="s">
        <v>772</v>
      </c>
      <c r="D93" s="184" t="s">
        <v>330</v>
      </c>
      <c r="E93" s="184">
        <v>4</v>
      </c>
      <c r="F93" s="184">
        <v>4</v>
      </c>
      <c r="G93" s="184">
        <v>1</v>
      </c>
      <c r="H93" s="184">
        <v>5</v>
      </c>
      <c r="I93" s="124">
        <v>20900</v>
      </c>
    </row>
    <row r="94" spans="1:9" ht="129.75" customHeight="1">
      <c r="A94" s="184" t="s">
        <v>267</v>
      </c>
      <c r="B94" s="125" t="s">
        <v>777</v>
      </c>
      <c r="C94" s="201" t="s">
        <v>775</v>
      </c>
      <c r="D94" s="184" t="s">
        <v>773</v>
      </c>
      <c r="E94" s="184">
        <v>7</v>
      </c>
      <c r="F94" s="184">
        <v>4</v>
      </c>
      <c r="G94" s="184">
        <v>1</v>
      </c>
      <c r="H94" s="184">
        <v>5</v>
      </c>
      <c r="I94" s="124">
        <v>54200</v>
      </c>
    </row>
    <row r="95" spans="1:9" ht="67.5" customHeight="1">
      <c r="A95" s="186" t="s">
        <v>270</v>
      </c>
      <c r="B95" s="131" t="s">
        <v>778</v>
      </c>
      <c r="C95" s="202" t="s">
        <v>779</v>
      </c>
      <c r="D95" s="186" t="s">
        <v>192</v>
      </c>
      <c r="E95" s="186">
        <v>9</v>
      </c>
      <c r="F95" s="186">
        <v>14</v>
      </c>
      <c r="G95" s="186">
        <v>3</v>
      </c>
      <c r="H95" s="186">
        <v>17</v>
      </c>
      <c r="I95" s="146">
        <v>0</v>
      </c>
    </row>
    <row r="96" spans="1:9" ht="48.75" customHeight="1">
      <c r="A96" s="186" t="s">
        <v>273</v>
      </c>
      <c r="B96" s="131" t="s">
        <v>780</v>
      </c>
      <c r="C96" s="202" t="s">
        <v>781</v>
      </c>
      <c r="D96" s="186" t="s">
        <v>192</v>
      </c>
      <c r="E96" s="186">
        <v>6</v>
      </c>
      <c r="F96" s="186">
        <v>14</v>
      </c>
      <c r="G96" s="186">
        <v>3</v>
      </c>
      <c r="H96" s="186">
        <v>17</v>
      </c>
      <c r="I96" s="146">
        <v>0</v>
      </c>
    </row>
    <row r="97" spans="1:9" ht="131.25" customHeight="1">
      <c r="A97" s="184" t="s">
        <v>275</v>
      </c>
      <c r="B97" s="125" t="s">
        <v>782</v>
      </c>
      <c r="C97" s="203" t="s">
        <v>783</v>
      </c>
      <c r="D97" s="184" t="s">
        <v>192</v>
      </c>
      <c r="E97" s="184">
        <v>5</v>
      </c>
      <c r="F97" s="184">
        <v>10</v>
      </c>
      <c r="G97" s="184">
        <v>1</v>
      </c>
      <c r="H97" s="184">
        <v>11</v>
      </c>
      <c r="I97" s="124">
        <v>30000</v>
      </c>
    </row>
    <row r="98" spans="1:9" ht="35.25" customHeight="1">
      <c r="A98" s="184" t="s">
        <v>279</v>
      </c>
      <c r="B98" s="125" t="s">
        <v>784</v>
      </c>
      <c r="C98" s="201" t="s">
        <v>785</v>
      </c>
      <c r="D98" s="184" t="s">
        <v>946</v>
      </c>
      <c r="E98" s="184">
        <v>7</v>
      </c>
      <c r="F98" s="184">
        <v>1</v>
      </c>
      <c r="G98" s="184"/>
      <c r="H98" s="184">
        <v>1</v>
      </c>
      <c r="I98" s="124">
        <v>7700</v>
      </c>
    </row>
    <row r="99" spans="1:9" ht="48" customHeight="1">
      <c r="A99" s="204" t="s">
        <v>282</v>
      </c>
      <c r="B99" s="130" t="s">
        <v>786</v>
      </c>
      <c r="C99" s="205" t="s">
        <v>576</v>
      </c>
      <c r="D99" s="204" t="s">
        <v>192</v>
      </c>
      <c r="E99" s="204">
        <v>7</v>
      </c>
      <c r="F99" s="204">
        <v>6</v>
      </c>
      <c r="G99" s="204">
        <v>1</v>
      </c>
      <c r="H99" s="204">
        <v>7</v>
      </c>
      <c r="I99" s="206">
        <v>57600</v>
      </c>
    </row>
    <row r="100" spans="1:9" ht="145.5" customHeight="1">
      <c r="A100" s="184" t="s">
        <v>284</v>
      </c>
      <c r="B100" s="125" t="s">
        <v>787</v>
      </c>
      <c r="C100" s="201" t="s">
        <v>788</v>
      </c>
      <c r="D100" s="184" t="s">
        <v>220</v>
      </c>
      <c r="E100" s="184">
        <v>4</v>
      </c>
      <c r="F100" s="184">
        <v>8</v>
      </c>
      <c r="G100" s="184">
        <v>1</v>
      </c>
      <c r="H100" s="184">
        <v>9</v>
      </c>
      <c r="I100" s="124">
        <v>45400</v>
      </c>
    </row>
    <row r="101" spans="1:9" ht="132" customHeight="1">
      <c r="A101" s="184" t="s">
        <v>287</v>
      </c>
      <c r="B101" s="125" t="s">
        <v>789</v>
      </c>
      <c r="C101" s="201" t="s">
        <v>790</v>
      </c>
      <c r="D101" s="184" t="s">
        <v>220</v>
      </c>
      <c r="E101" s="184">
        <v>7</v>
      </c>
      <c r="F101" s="184">
        <v>8</v>
      </c>
      <c r="G101" s="184">
        <v>1</v>
      </c>
      <c r="H101" s="184">
        <v>9</v>
      </c>
      <c r="I101" s="124">
        <v>101200</v>
      </c>
    </row>
    <row r="102" spans="1:9" ht="144.75" customHeight="1">
      <c r="A102" s="184" t="s">
        <v>940</v>
      </c>
      <c r="B102" s="125" t="s">
        <v>791</v>
      </c>
      <c r="C102" s="201" t="s">
        <v>792</v>
      </c>
      <c r="D102" s="184" t="s">
        <v>220</v>
      </c>
      <c r="E102" s="184">
        <v>4</v>
      </c>
      <c r="F102" s="184">
        <v>10</v>
      </c>
      <c r="G102" s="184">
        <v>1</v>
      </c>
      <c r="H102" s="184">
        <v>11</v>
      </c>
      <c r="I102" s="124">
        <v>71900</v>
      </c>
    </row>
    <row r="103" spans="1:9" ht="110.25">
      <c r="A103" s="184" t="s">
        <v>290</v>
      </c>
      <c r="B103" s="125" t="s">
        <v>793</v>
      </c>
      <c r="C103" s="201" t="s">
        <v>794</v>
      </c>
      <c r="D103" s="184" t="s">
        <v>220</v>
      </c>
      <c r="E103" s="184">
        <v>7</v>
      </c>
      <c r="F103" s="184">
        <v>10</v>
      </c>
      <c r="G103" s="184">
        <v>1</v>
      </c>
      <c r="H103" s="184">
        <v>11</v>
      </c>
      <c r="I103" s="124">
        <v>105200</v>
      </c>
    </row>
    <row r="104" spans="1:9" ht="47.25">
      <c r="A104" s="184" t="s">
        <v>294</v>
      </c>
      <c r="B104" s="125" t="s">
        <v>947</v>
      </c>
      <c r="C104" s="201" t="s">
        <v>191</v>
      </c>
      <c r="D104" s="184" t="s">
        <v>192</v>
      </c>
      <c r="E104" s="184">
        <v>7</v>
      </c>
      <c r="F104" s="184">
        <v>6</v>
      </c>
      <c r="G104" s="184">
        <v>1</v>
      </c>
      <c r="H104" s="184">
        <v>7</v>
      </c>
      <c r="I104" s="124">
        <v>57600</v>
      </c>
    </row>
    <row r="105" spans="1:9" ht="145.5" customHeight="1">
      <c r="A105" s="184" t="s">
        <v>297</v>
      </c>
      <c r="B105" s="125" t="s">
        <v>795</v>
      </c>
      <c r="C105" s="201" t="s">
        <v>796</v>
      </c>
      <c r="D105" s="184" t="s">
        <v>399</v>
      </c>
      <c r="E105" s="184">
        <v>7</v>
      </c>
      <c r="F105" s="184">
        <v>8</v>
      </c>
      <c r="G105" s="184">
        <v>1</v>
      </c>
      <c r="H105" s="184">
        <v>9</v>
      </c>
      <c r="I105" s="124">
        <v>73000</v>
      </c>
    </row>
    <row r="106" spans="1:9" ht="130.5" customHeight="1">
      <c r="A106" s="184" t="s">
        <v>299</v>
      </c>
      <c r="B106" s="175" t="s">
        <v>948</v>
      </c>
      <c r="C106" s="203" t="s">
        <v>191</v>
      </c>
      <c r="D106" s="207" t="s">
        <v>797</v>
      </c>
      <c r="E106" s="208">
        <v>5</v>
      </c>
      <c r="F106" s="208">
        <v>5</v>
      </c>
      <c r="G106" s="208">
        <v>1</v>
      </c>
      <c r="H106" s="208">
        <v>6</v>
      </c>
      <c r="I106" s="209">
        <v>24300</v>
      </c>
    </row>
    <row r="107" spans="1:9" ht="114" customHeight="1">
      <c r="A107" s="184" t="s">
        <v>302</v>
      </c>
      <c r="B107" s="125" t="s">
        <v>949</v>
      </c>
      <c r="C107" s="201" t="s">
        <v>798</v>
      </c>
      <c r="D107" s="184" t="s">
        <v>773</v>
      </c>
      <c r="E107" s="184">
        <v>4</v>
      </c>
      <c r="F107" s="184">
        <v>6</v>
      </c>
      <c r="G107" s="184">
        <v>1</v>
      </c>
      <c r="H107" s="184">
        <v>7</v>
      </c>
      <c r="I107" s="124">
        <v>29100</v>
      </c>
    </row>
    <row r="108" spans="1:9" ht="97.5" customHeight="1">
      <c r="A108" s="184" t="s">
        <v>307</v>
      </c>
      <c r="B108" s="125" t="s">
        <v>799</v>
      </c>
      <c r="C108" s="201" t="s">
        <v>800</v>
      </c>
      <c r="D108" s="184" t="s">
        <v>773</v>
      </c>
      <c r="E108" s="184">
        <v>7</v>
      </c>
      <c r="F108" s="184">
        <v>6</v>
      </c>
      <c r="G108" s="184">
        <v>1</v>
      </c>
      <c r="H108" s="184">
        <v>7</v>
      </c>
      <c r="I108" s="124">
        <v>69600</v>
      </c>
    </row>
    <row r="109" spans="1:9" ht="143.25" customHeight="1">
      <c r="A109" s="184" t="s">
        <v>308</v>
      </c>
      <c r="B109" s="125" t="s">
        <v>950</v>
      </c>
      <c r="C109" s="201" t="s">
        <v>801</v>
      </c>
      <c r="D109" s="134" t="s">
        <v>142</v>
      </c>
      <c r="E109" s="184">
        <v>4</v>
      </c>
      <c r="F109" s="184">
        <v>5</v>
      </c>
      <c r="G109" s="184">
        <v>1</v>
      </c>
      <c r="H109" s="184">
        <v>6</v>
      </c>
      <c r="I109" s="124">
        <v>34000</v>
      </c>
    </row>
    <row r="110" spans="1:9" ht="126">
      <c r="A110" s="184" t="s">
        <v>311</v>
      </c>
      <c r="B110" s="125" t="s">
        <v>802</v>
      </c>
      <c r="C110" s="201" t="s">
        <v>803</v>
      </c>
      <c r="D110" s="134" t="s">
        <v>142</v>
      </c>
      <c r="E110" s="184">
        <v>8</v>
      </c>
      <c r="F110" s="184">
        <v>5</v>
      </c>
      <c r="G110" s="184">
        <v>1</v>
      </c>
      <c r="H110" s="184">
        <v>6</v>
      </c>
      <c r="I110" s="124">
        <v>95200</v>
      </c>
    </row>
    <row r="111" spans="1:9" ht="99" customHeight="1">
      <c r="A111" s="184" t="s">
        <v>314</v>
      </c>
      <c r="B111" s="128" t="s">
        <v>804</v>
      </c>
      <c r="C111" s="201" t="s">
        <v>805</v>
      </c>
      <c r="D111" s="134" t="s">
        <v>951</v>
      </c>
      <c r="E111" s="184">
        <v>4</v>
      </c>
      <c r="F111" s="184">
        <v>6</v>
      </c>
      <c r="G111" s="184">
        <v>1</v>
      </c>
      <c r="H111" s="184">
        <v>7</v>
      </c>
      <c r="I111" s="124">
        <v>29100</v>
      </c>
    </row>
    <row r="112" spans="1:9" ht="64.5" customHeight="1">
      <c r="A112" s="184" t="s">
        <v>318</v>
      </c>
      <c r="B112" s="128" t="s">
        <v>992</v>
      </c>
      <c r="C112" s="184" t="s">
        <v>806</v>
      </c>
      <c r="D112" s="134" t="s">
        <v>951</v>
      </c>
      <c r="E112" s="184">
        <v>7</v>
      </c>
      <c r="F112" s="184">
        <v>6</v>
      </c>
      <c r="G112" s="184">
        <v>1</v>
      </c>
      <c r="H112" s="184">
        <v>7</v>
      </c>
      <c r="I112" s="124">
        <v>57600</v>
      </c>
    </row>
    <row r="113" spans="1:9" ht="47.25">
      <c r="A113" s="210" t="s">
        <v>321</v>
      </c>
      <c r="B113" s="183" t="s">
        <v>952</v>
      </c>
      <c r="C113" s="211" t="s">
        <v>953</v>
      </c>
      <c r="D113" s="204" t="s">
        <v>102</v>
      </c>
      <c r="E113" s="204">
        <v>4</v>
      </c>
      <c r="F113" s="204">
        <v>6</v>
      </c>
      <c r="G113" s="204">
        <v>1</v>
      </c>
      <c r="H113" s="204">
        <v>7</v>
      </c>
      <c r="I113" s="206">
        <v>35400</v>
      </c>
    </row>
    <row r="114" spans="1:9" ht="34.5" customHeight="1">
      <c r="A114" s="184" t="s">
        <v>324</v>
      </c>
      <c r="B114" s="145" t="s">
        <v>807</v>
      </c>
      <c r="C114" s="204" t="s">
        <v>937</v>
      </c>
      <c r="D114" s="204" t="s">
        <v>102</v>
      </c>
      <c r="E114" s="204">
        <v>7</v>
      </c>
      <c r="F114" s="204">
        <v>6</v>
      </c>
      <c r="G114" s="204">
        <v>1</v>
      </c>
      <c r="H114" s="204">
        <v>7</v>
      </c>
      <c r="I114" s="206">
        <v>82200</v>
      </c>
    </row>
    <row r="115" spans="1:10" ht="161.25" customHeight="1">
      <c r="A115" s="184" t="s">
        <v>327</v>
      </c>
      <c r="B115" s="128" t="s">
        <v>993</v>
      </c>
      <c r="C115" s="184" t="s">
        <v>808</v>
      </c>
      <c r="D115" s="184" t="s">
        <v>340</v>
      </c>
      <c r="E115" s="184">
        <v>8</v>
      </c>
      <c r="F115" s="184">
        <v>10</v>
      </c>
      <c r="G115" s="184">
        <v>1</v>
      </c>
      <c r="H115" s="184">
        <v>11</v>
      </c>
      <c r="I115" s="124">
        <v>113700</v>
      </c>
      <c r="J115" s="237">
        <f>SUM(I60+I61+I64+I65+I66+I69+I70+I73+I75+I76+I79+I81+I83+I84+I87+I89+I91+I93+I95+I100+I102+I106+I104+I107+I109+I111+I113)</f>
        <v>1000200</v>
      </c>
    </row>
    <row r="116" spans="1:9" ht="177.75" customHeight="1">
      <c r="A116" s="184" t="s">
        <v>331</v>
      </c>
      <c r="B116" s="128" t="s">
        <v>1024</v>
      </c>
      <c r="C116" s="184" t="s">
        <v>336</v>
      </c>
      <c r="D116" s="204" t="s">
        <v>102</v>
      </c>
      <c r="E116" s="184">
        <v>8</v>
      </c>
      <c r="F116" s="184">
        <v>7</v>
      </c>
      <c r="G116" s="184">
        <v>1</v>
      </c>
      <c r="H116" s="184">
        <v>8</v>
      </c>
      <c r="I116" s="124">
        <v>84600</v>
      </c>
    </row>
    <row r="117" spans="1:9" ht="20.25" customHeight="1">
      <c r="A117" s="282" t="s">
        <v>95</v>
      </c>
      <c r="B117" s="282"/>
      <c r="C117" s="282"/>
      <c r="D117" s="282"/>
      <c r="E117" s="282"/>
      <c r="F117" s="282"/>
      <c r="G117" s="282"/>
      <c r="H117" s="282"/>
      <c r="I117" s="117">
        <f>SUM(I60:I116)</f>
        <v>3000000</v>
      </c>
    </row>
    <row r="118" spans="1:9" ht="18.75">
      <c r="A118" s="280" t="s">
        <v>841</v>
      </c>
      <c r="B118" s="280"/>
      <c r="C118" s="280"/>
      <c r="D118" s="280"/>
      <c r="E118" s="280"/>
      <c r="F118" s="280"/>
      <c r="G118" s="280"/>
      <c r="H118" s="280"/>
      <c r="I118" s="280"/>
    </row>
    <row r="119" spans="1:9" ht="15.75">
      <c r="A119" s="284" t="s">
        <v>2</v>
      </c>
      <c r="B119" s="283" t="s">
        <v>658</v>
      </c>
      <c r="C119" s="283" t="s">
        <v>52</v>
      </c>
      <c r="D119" s="283" t="s">
        <v>53</v>
      </c>
      <c r="E119" s="283" t="s">
        <v>54</v>
      </c>
      <c r="F119" s="283" t="s">
        <v>55</v>
      </c>
      <c r="G119" s="283"/>
      <c r="H119" s="283"/>
      <c r="I119" s="281" t="s">
        <v>56</v>
      </c>
    </row>
    <row r="120" spans="1:9" ht="15.75">
      <c r="A120" s="284"/>
      <c r="B120" s="283"/>
      <c r="C120" s="283"/>
      <c r="D120" s="283"/>
      <c r="E120" s="283"/>
      <c r="F120" s="134" t="s">
        <v>57</v>
      </c>
      <c r="G120" s="134" t="s">
        <v>58</v>
      </c>
      <c r="H120" s="134" t="s">
        <v>59</v>
      </c>
      <c r="I120" s="281"/>
    </row>
    <row r="121" spans="1:9" ht="112.5" customHeight="1">
      <c r="A121" s="184" t="s">
        <v>34</v>
      </c>
      <c r="B121" s="212" t="s">
        <v>994</v>
      </c>
      <c r="C121" s="213" t="s">
        <v>677</v>
      </c>
      <c r="D121" s="214" t="s">
        <v>840</v>
      </c>
      <c r="E121" s="134">
        <v>3</v>
      </c>
      <c r="F121" s="134">
        <v>8</v>
      </c>
      <c r="G121" s="134">
        <v>1</v>
      </c>
      <c r="H121" s="134">
        <v>9</v>
      </c>
      <c r="I121" s="124">
        <v>15400</v>
      </c>
    </row>
    <row r="122" spans="1:9" ht="98.25" customHeight="1">
      <c r="A122" s="184" t="s">
        <v>35</v>
      </c>
      <c r="B122" s="212" t="s">
        <v>1026</v>
      </c>
      <c r="C122" s="213" t="s">
        <v>842</v>
      </c>
      <c r="D122" s="214" t="s">
        <v>840</v>
      </c>
      <c r="E122" s="134">
        <v>3</v>
      </c>
      <c r="F122" s="134">
        <v>8</v>
      </c>
      <c r="G122" s="134">
        <v>1</v>
      </c>
      <c r="H122" s="134">
        <v>9</v>
      </c>
      <c r="I122" s="124">
        <v>15400</v>
      </c>
    </row>
    <row r="123" spans="1:9" ht="111.75" customHeight="1">
      <c r="A123" s="184" t="s">
        <v>36</v>
      </c>
      <c r="B123" s="212" t="s">
        <v>847</v>
      </c>
      <c r="C123" s="213" t="s">
        <v>843</v>
      </c>
      <c r="D123" s="214" t="s">
        <v>840</v>
      </c>
      <c r="E123" s="134">
        <v>3</v>
      </c>
      <c r="F123" s="134">
        <v>8</v>
      </c>
      <c r="G123" s="134">
        <v>1</v>
      </c>
      <c r="H123" s="134">
        <v>9</v>
      </c>
      <c r="I123" s="124">
        <v>15400</v>
      </c>
    </row>
    <row r="124" spans="1:9" ht="67.5" customHeight="1">
      <c r="A124" s="184" t="s">
        <v>69</v>
      </c>
      <c r="B124" s="132" t="s">
        <v>848</v>
      </c>
      <c r="C124" s="196" t="s">
        <v>844</v>
      </c>
      <c r="D124" s="134" t="s">
        <v>305</v>
      </c>
      <c r="E124" s="134">
        <v>3</v>
      </c>
      <c r="F124" s="134">
        <v>8</v>
      </c>
      <c r="G124" s="134">
        <v>1</v>
      </c>
      <c r="H124" s="134">
        <v>9</v>
      </c>
      <c r="I124" s="124">
        <v>37400</v>
      </c>
    </row>
    <row r="125" spans="1:9" ht="66.75" customHeight="1">
      <c r="A125" s="184" t="s">
        <v>72</v>
      </c>
      <c r="B125" s="132" t="s">
        <v>995</v>
      </c>
      <c r="C125" s="196" t="s">
        <v>845</v>
      </c>
      <c r="D125" s="134" t="s">
        <v>840</v>
      </c>
      <c r="E125" s="134">
        <v>3</v>
      </c>
      <c r="F125" s="134">
        <v>8</v>
      </c>
      <c r="G125" s="134">
        <v>1</v>
      </c>
      <c r="H125" s="134">
        <v>9</v>
      </c>
      <c r="I125" s="124">
        <v>15500</v>
      </c>
    </row>
    <row r="126" spans="1:9" ht="66.75" customHeight="1">
      <c r="A126" s="184" t="s">
        <v>75</v>
      </c>
      <c r="B126" s="132" t="s">
        <v>849</v>
      </c>
      <c r="C126" s="196" t="s">
        <v>846</v>
      </c>
      <c r="D126" s="134" t="s">
        <v>192</v>
      </c>
      <c r="E126" s="134">
        <v>1</v>
      </c>
      <c r="F126" s="134">
        <v>8</v>
      </c>
      <c r="G126" s="134">
        <v>1</v>
      </c>
      <c r="H126" s="134">
        <v>9</v>
      </c>
      <c r="I126" s="124">
        <v>15900</v>
      </c>
    </row>
    <row r="127" spans="1:9" ht="128.25" customHeight="1">
      <c r="A127" s="184" t="s">
        <v>78</v>
      </c>
      <c r="B127" s="132" t="s">
        <v>1025</v>
      </c>
      <c r="C127" s="196" t="s">
        <v>850</v>
      </c>
      <c r="D127" s="134" t="s">
        <v>354</v>
      </c>
      <c r="E127" s="134">
        <v>3</v>
      </c>
      <c r="F127" s="134">
        <v>10</v>
      </c>
      <c r="G127" s="134">
        <v>2</v>
      </c>
      <c r="H127" s="134">
        <v>12</v>
      </c>
      <c r="I127" s="124">
        <v>39100</v>
      </c>
    </row>
    <row r="128" spans="1:9" ht="96.75" customHeight="1">
      <c r="A128" s="184" t="s">
        <v>82</v>
      </c>
      <c r="B128" s="132" t="s">
        <v>851</v>
      </c>
      <c r="C128" s="196" t="s">
        <v>852</v>
      </c>
      <c r="D128" s="134" t="s">
        <v>354</v>
      </c>
      <c r="E128" s="134">
        <v>3</v>
      </c>
      <c r="F128" s="134">
        <v>8</v>
      </c>
      <c r="G128" s="134">
        <v>1</v>
      </c>
      <c r="H128" s="134">
        <v>9</v>
      </c>
      <c r="I128" s="124">
        <v>30900</v>
      </c>
    </row>
    <row r="129" spans="1:9" ht="63.75" customHeight="1">
      <c r="A129" s="184" t="s">
        <v>86</v>
      </c>
      <c r="B129" s="132" t="s">
        <v>853</v>
      </c>
      <c r="C129" s="196" t="s">
        <v>685</v>
      </c>
      <c r="D129" s="134" t="s">
        <v>305</v>
      </c>
      <c r="E129" s="134">
        <v>3</v>
      </c>
      <c r="F129" s="134">
        <v>8</v>
      </c>
      <c r="G129" s="134">
        <v>1</v>
      </c>
      <c r="H129" s="134">
        <v>9</v>
      </c>
      <c r="I129" s="124">
        <v>39100</v>
      </c>
    </row>
    <row r="130" spans="1:9" ht="97.5" customHeight="1">
      <c r="A130" s="184" t="s">
        <v>89</v>
      </c>
      <c r="B130" s="132" t="s">
        <v>854</v>
      </c>
      <c r="C130" s="196" t="s">
        <v>855</v>
      </c>
      <c r="D130" s="134" t="s">
        <v>840</v>
      </c>
      <c r="E130" s="134">
        <v>3</v>
      </c>
      <c r="F130" s="134">
        <v>15</v>
      </c>
      <c r="G130" s="134">
        <v>2</v>
      </c>
      <c r="H130" s="134">
        <v>17</v>
      </c>
      <c r="I130" s="124">
        <v>25900</v>
      </c>
    </row>
    <row r="131" spans="1:9" ht="19.5" customHeight="1">
      <c r="A131" s="282" t="s">
        <v>95</v>
      </c>
      <c r="B131" s="282"/>
      <c r="C131" s="282"/>
      <c r="D131" s="282"/>
      <c r="E131" s="282"/>
      <c r="F131" s="282"/>
      <c r="G131" s="282"/>
      <c r="H131" s="282"/>
      <c r="I131" s="117">
        <f>SUM(I121:I130)</f>
        <v>250000</v>
      </c>
    </row>
    <row r="132" spans="1:9" ht="18.75" customHeight="1">
      <c r="A132" s="280" t="s">
        <v>659</v>
      </c>
      <c r="B132" s="280"/>
      <c r="C132" s="280"/>
      <c r="D132" s="280"/>
      <c r="E132" s="280"/>
      <c r="F132" s="280"/>
      <c r="G132" s="280"/>
      <c r="H132" s="280"/>
      <c r="I132" s="280"/>
    </row>
    <row r="133" spans="1:9" ht="18" customHeight="1">
      <c r="A133" s="284" t="s">
        <v>2</v>
      </c>
      <c r="B133" s="283" t="s">
        <v>658</v>
      </c>
      <c r="C133" s="283" t="s">
        <v>52</v>
      </c>
      <c r="D133" s="283" t="s">
        <v>53</v>
      </c>
      <c r="E133" s="283" t="s">
        <v>54</v>
      </c>
      <c r="F133" s="283" t="s">
        <v>55</v>
      </c>
      <c r="G133" s="283"/>
      <c r="H133" s="283"/>
      <c r="I133" s="281" t="s">
        <v>56</v>
      </c>
    </row>
    <row r="134" spans="1:9" ht="32.25" customHeight="1">
      <c r="A134" s="284"/>
      <c r="B134" s="283"/>
      <c r="C134" s="283"/>
      <c r="D134" s="283"/>
      <c r="E134" s="283"/>
      <c r="F134" s="134" t="s">
        <v>57</v>
      </c>
      <c r="G134" s="134" t="s">
        <v>58</v>
      </c>
      <c r="H134" s="134" t="s">
        <v>59</v>
      </c>
      <c r="I134" s="281"/>
    </row>
    <row r="135" spans="1:9" ht="32.25" customHeight="1">
      <c r="A135" s="186" t="s">
        <v>34</v>
      </c>
      <c r="B135" s="215" t="s">
        <v>711</v>
      </c>
      <c r="C135" s="154" t="s">
        <v>1061</v>
      </c>
      <c r="D135" s="154" t="s">
        <v>367</v>
      </c>
      <c r="E135" s="154">
        <v>12</v>
      </c>
      <c r="F135" s="154">
        <v>4</v>
      </c>
      <c r="G135" s="154"/>
      <c r="H135" s="154">
        <v>4</v>
      </c>
      <c r="I135" s="146">
        <v>12000</v>
      </c>
    </row>
    <row r="136" spans="1:9" ht="32.25" customHeight="1">
      <c r="A136" s="134" t="s">
        <v>35</v>
      </c>
      <c r="B136" s="132" t="s">
        <v>1076</v>
      </c>
      <c r="C136" s="134" t="s">
        <v>1077</v>
      </c>
      <c r="D136" s="134" t="s">
        <v>177</v>
      </c>
      <c r="E136" s="134">
        <v>3</v>
      </c>
      <c r="F136" s="134">
        <v>5</v>
      </c>
      <c r="G136" s="134">
        <v>1</v>
      </c>
      <c r="H136" s="134">
        <v>6</v>
      </c>
      <c r="I136" s="124">
        <v>31000</v>
      </c>
    </row>
    <row r="137" spans="1:11" ht="51" customHeight="1">
      <c r="A137" s="154" t="s">
        <v>36</v>
      </c>
      <c r="B137" s="215" t="s">
        <v>1105</v>
      </c>
      <c r="C137" s="156" t="s">
        <v>1104</v>
      </c>
      <c r="D137" s="154" t="s">
        <v>192</v>
      </c>
      <c r="E137" s="154">
        <v>5</v>
      </c>
      <c r="F137" s="154">
        <v>3</v>
      </c>
      <c r="G137" s="154"/>
      <c r="H137" s="154">
        <v>3</v>
      </c>
      <c r="I137" s="146">
        <v>0</v>
      </c>
      <c r="K137" s="226"/>
    </row>
    <row r="138" spans="1:11" ht="51" customHeight="1">
      <c r="A138" s="154" t="s">
        <v>69</v>
      </c>
      <c r="B138" s="217" t="s">
        <v>1106</v>
      </c>
      <c r="C138" s="213" t="s">
        <v>1104</v>
      </c>
      <c r="D138" s="214" t="s">
        <v>192</v>
      </c>
      <c r="E138" s="214">
        <v>5</v>
      </c>
      <c r="F138" s="214">
        <v>20</v>
      </c>
      <c r="G138" s="214">
        <v>3</v>
      </c>
      <c r="H138" s="214">
        <v>23</v>
      </c>
      <c r="I138" s="233">
        <v>2000</v>
      </c>
      <c r="K138" s="226"/>
    </row>
    <row r="139" spans="1:11" ht="51.75" customHeight="1">
      <c r="A139" s="154" t="s">
        <v>72</v>
      </c>
      <c r="B139" s="155" t="s">
        <v>373</v>
      </c>
      <c r="C139" s="234" t="s">
        <v>712</v>
      </c>
      <c r="D139" s="232" t="s">
        <v>713</v>
      </c>
      <c r="E139" s="232">
        <v>6</v>
      </c>
      <c r="F139" s="232">
        <v>3</v>
      </c>
      <c r="G139" s="232">
        <v>1</v>
      </c>
      <c r="H139" s="232">
        <v>4</v>
      </c>
      <c r="I139" s="235">
        <v>60000</v>
      </c>
      <c r="K139" s="226"/>
    </row>
    <row r="140" spans="1:11" ht="51.75" customHeight="1">
      <c r="A140" s="154" t="s">
        <v>75</v>
      </c>
      <c r="B140" s="217" t="s">
        <v>373</v>
      </c>
      <c r="C140" s="213" t="s">
        <v>712</v>
      </c>
      <c r="D140" s="214" t="s">
        <v>713</v>
      </c>
      <c r="E140" s="214">
        <v>6</v>
      </c>
      <c r="F140" s="214">
        <v>1</v>
      </c>
      <c r="G140" s="214">
        <v>1</v>
      </c>
      <c r="H140" s="214">
        <v>2</v>
      </c>
      <c r="I140" s="233">
        <v>14500</v>
      </c>
      <c r="K140" s="226"/>
    </row>
    <row r="141" spans="1:11" ht="18.75" customHeight="1">
      <c r="A141" s="154" t="s">
        <v>78</v>
      </c>
      <c r="B141" s="217" t="s">
        <v>1103</v>
      </c>
      <c r="C141" s="213" t="s">
        <v>1107</v>
      </c>
      <c r="D141" s="214" t="s">
        <v>713</v>
      </c>
      <c r="E141" s="214">
        <v>6</v>
      </c>
      <c r="F141" s="214">
        <v>3</v>
      </c>
      <c r="G141" s="214">
        <v>1</v>
      </c>
      <c r="H141" s="214">
        <v>4</v>
      </c>
      <c r="I141" s="233">
        <v>20000</v>
      </c>
      <c r="K141" s="226"/>
    </row>
    <row r="142" spans="1:11" ht="38.25" customHeight="1">
      <c r="A142" s="154" t="s">
        <v>82</v>
      </c>
      <c r="B142" s="215" t="s">
        <v>368</v>
      </c>
      <c r="C142" s="154" t="s">
        <v>1062</v>
      </c>
      <c r="D142" s="154" t="s">
        <v>370</v>
      </c>
      <c r="E142" s="154">
        <v>6</v>
      </c>
      <c r="F142" s="154">
        <v>3</v>
      </c>
      <c r="G142" s="154">
        <v>1</v>
      </c>
      <c r="H142" s="154">
        <v>4</v>
      </c>
      <c r="I142" s="146">
        <v>54000</v>
      </c>
      <c r="K142" s="226"/>
    </row>
    <row r="143" spans="1:11" ht="50.25" customHeight="1">
      <c r="A143" s="154" t="s">
        <v>86</v>
      </c>
      <c r="B143" s="215" t="s">
        <v>714</v>
      </c>
      <c r="C143" s="156" t="s">
        <v>1063</v>
      </c>
      <c r="D143" s="154" t="s">
        <v>370</v>
      </c>
      <c r="E143" s="154">
        <v>5</v>
      </c>
      <c r="F143" s="154">
        <v>3</v>
      </c>
      <c r="G143" s="154">
        <v>1</v>
      </c>
      <c r="H143" s="154">
        <v>4</v>
      </c>
      <c r="I143" s="146">
        <v>54000</v>
      </c>
      <c r="K143" s="227"/>
    </row>
    <row r="144" spans="1:11" ht="50.25" customHeight="1">
      <c r="A144" s="154" t="s">
        <v>89</v>
      </c>
      <c r="B144" s="215" t="s">
        <v>1064</v>
      </c>
      <c r="C144" s="156" t="s">
        <v>1065</v>
      </c>
      <c r="D144" s="154" t="s">
        <v>510</v>
      </c>
      <c r="E144" s="154">
        <v>3</v>
      </c>
      <c r="F144" s="154">
        <v>4</v>
      </c>
      <c r="G144" s="154">
        <v>2</v>
      </c>
      <c r="H144" s="154">
        <v>6</v>
      </c>
      <c r="I144" s="146">
        <v>21000</v>
      </c>
      <c r="K144" s="227"/>
    </row>
    <row r="145" spans="1:11" ht="50.25" customHeight="1">
      <c r="A145" s="134" t="s">
        <v>92</v>
      </c>
      <c r="B145" s="216" t="s">
        <v>1064</v>
      </c>
      <c r="C145" s="196" t="s">
        <v>1065</v>
      </c>
      <c r="D145" s="134" t="s">
        <v>510</v>
      </c>
      <c r="E145" s="134">
        <v>3</v>
      </c>
      <c r="F145" s="134">
        <v>3</v>
      </c>
      <c r="G145" s="134"/>
      <c r="H145" s="134">
        <v>3</v>
      </c>
      <c r="I145" s="124">
        <v>21000</v>
      </c>
      <c r="K145" s="227"/>
    </row>
    <row r="146" spans="1:9" ht="66.75" customHeight="1">
      <c r="A146" s="154" t="s">
        <v>127</v>
      </c>
      <c r="B146" s="155" t="s">
        <v>1075</v>
      </c>
      <c r="C146" s="154" t="s">
        <v>715</v>
      </c>
      <c r="D146" s="154" t="s">
        <v>192</v>
      </c>
      <c r="E146" s="154">
        <v>4</v>
      </c>
      <c r="F146" s="154">
        <v>3</v>
      </c>
      <c r="G146" s="154"/>
      <c r="H146" s="154">
        <v>3</v>
      </c>
      <c r="I146" s="146">
        <v>0</v>
      </c>
    </row>
    <row r="147" spans="1:9" ht="36.75" customHeight="1">
      <c r="A147" s="134" t="s">
        <v>131</v>
      </c>
      <c r="B147" s="216" t="s">
        <v>723</v>
      </c>
      <c r="C147" s="134" t="s">
        <v>715</v>
      </c>
      <c r="D147" s="134" t="s">
        <v>192</v>
      </c>
      <c r="E147" s="134">
        <v>4</v>
      </c>
      <c r="F147" s="134">
        <v>9</v>
      </c>
      <c r="G147" s="134">
        <v>1</v>
      </c>
      <c r="H147" s="134">
        <v>10</v>
      </c>
      <c r="I147" s="124">
        <v>30500</v>
      </c>
    </row>
    <row r="148" spans="1:9" ht="34.5" customHeight="1">
      <c r="A148" s="154" t="s">
        <v>135</v>
      </c>
      <c r="B148" s="215" t="s">
        <v>1066</v>
      </c>
      <c r="C148" s="154" t="s">
        <v>716</v>
      </c>
      <c r="D148" s="154" t="s">
        <v>717</v>
      </c>
      <c r="E148" s="154">
        <v>6</v>
      </c>
      <c r="F148" s="154">
        <v>3</v>
      </c>
      <c r="G148" s="154">
        <v>1</v>
      </c>
      <c r="H148" s="154">
        <v>4</v>
      </c>
      <c r="I148" s="146">
        <v>118000</v>
      </c>
    </row>
    <row r="149" spans="1:11" ht="17.25" customHeight="1">
      <c r="A149" s="154" t="s">
        <v>139</v>
      </c>
      <c r="B149" s="215" t="s">
        <v>1067</v>
      </c>
      <c r="C149" s="156" t="s">
        <v>718</v>
      </c>
      <c r="D149" s="154" t="s">
        <v>105</v>
      </c>
      <c r="E149" s="154">
        <v>8</v>
      </c>
      <c r="F149" s="154">
        <v>2</v>
      </c>
      <c r="G149" s="154">
        <v>1</v>
      </c>
      <c r="H149" s="154">
        <v>3</v>
      </c>
      <c r="I149" s="146">
        <v>48000</v>
      </c>
      <c r="K149" s="226"/>
    </row>
    <row r="150" spans="1:11" ht="17.25" customHeight="1">
      <c r="A150" s="134" t="s">
        <v>143</v>
      </c>
      <c r="B150" s="216" t="s">
        <v>1067</v>
      </c>
      <c r="C150" s="196" t="s">
        <v>718</v>
      </c>
      <c r="D150" s="134" t="s">
        <v>105</v>
      </c>
      <c r="E150" s="134">
        <v>8</v>
      </c>
      <c r="F150" s="134">
        <v>5</v>
      </c>
      <c r="G150" s="134"/>
      <c r="H150" s="134">
        <v>5</v>
      </c>
      <c r="I150" s="124">
        <v>65000</v>
      </c>
      <c r="K150" s="226"/>
    </row>
    <row r="151" spans="1:11" ht="21" customHeight="1">
      <c r="A151" s="154" t="s">
        <v>147</v>
      </c>
      <c r="B151" s="215" t="s">
        <v>1068</v>
      </c>
      <c r="C151" s="156" t="s">
        <v>1069</v>
      </c>
      <c r="D151" s="154" t="s">
        <v>192</v>
      </c>
      <c r="E151" s="154">
        <v>10</v>
      </c>
      <c r="F151" s="154">
        <v>2</v>
      </c>
      <c r="G151" s="154">
        <v>1</v>
      </c>
      <c r="H151" s="154">
        <v>3</v>
      </c>
      <c r="I151" s="146">
        <v>72000</v>
      </c>
      <c r="K151" s="226"/>
    </row>
    <row r="152" spans="1:11" ht="33" customHeight="1">
      <c r="A152" s="154" t="s">
        <v>151</v>
      </c>
      <c r="B152" s="215" t="s">
        <v>1070</v>
      </c>
      <c r="C152" s="154" t="s">
        <v>719</v>
      </c>
      <c r="D152" s="154" t="s">
        <v>192</v>
      </c>
      <c r="E152" s="154">
        <v>5</v>
      </c>
      <c r="F152" s="154">
        <v>3</v>
      </c>
      <c r="G152" s="154">
        <v>1</v>
      </c>
      <c r="H152" s="154">
        <v>4</v>
      </c>
      <c r="I152" s="146">
        <v>18000</v>
      </c>
      <c r="K152" s="226"/>
    </row>
    <row r="153" spans="1:9" ht="50.25" customHeight="1">
      <c r="A153" s="134" t="s">
        <v>155</v>
      </c>
      <c r="B153" s="216" t="s">
        <v>1074</v>
      </c>
      <c r="C153" s="134" t="s">
        <v>720</v>
      </c>
      <c r="D153" s="134" t="s">
        <v>177</v>
      </c>
      <c r="E153" s="134">
        <v>5</v>
      </c>
      <c r="F153" s="134">
        <v>8</v>
      </c>
      <c r="G153" s="134">
        <v>2</v>
      </c>
      <c r="H153" s="134">
        <v>10</v>
      </c>
      <c r="I153" s="124">
        <v>55000</v>
      </c>
    </row>
    <row r="154" spans="1:9" ht="49.5" customHeight="1">
      <c r="A154" s="186" t="s">
        <v>159</v>
      </c>
      <c r="B154" s="215" t="s">
        <v>856</v>
      </c>
      <c r="C154" s="156" t="s">
        <v>1071</v>
      </c>
      <c r="D154" s="154" t="s">
        <v>177</v>
      </c>
      <c r="E154" s="154">
        <v>4</v>
      </c>
      <c r="F154" s="154">
        <v>3</v>
      </c>
      <c r="G154" s="154">
        <v>1</v>
      </c>
      <c r="H154" s="154">
        <v>4</v>
      </c>
      <c r="I154" s="146">
        <v>26000</v>
      </c>
    </row>
    <row r="155" spans="1:9" ht="34.5" customHeight="1">
      <c r="A155" s="154" t="s">
        <v>161</v>
      </c>
      <c r="B155" s="215" t="s">
        <v>1072</v>
      </c>
      <c r="C155" s="156" t="s">
        <v>721</v>
      </c>
      <c r="D155" s="154" t="s">
        <v>536</v>
      </c>
      <c r="E155" s="154">
        <v>4</v>
      </c>
      <c r="F155" s="154">
        <v>2</v>
      </c>
      <c r="G155" s="154">
        <v>1</v>
      </c>
      <c r="H155" s="154">
        <v>3</v>
      </c>
      <c r="I155" s="146">
        <v>18300</v>
      </c>
    </row>
    <row r="156" spans="1:9" ht="36" customHeight="1">
      <c r="A156" s="186" t="s">
        <v>234</v>
      </c>
      <c r="B156" s="215" t="s">
        <v>1073</v>
      </c>
      <c r="C156" s="156" t="s">
        <v>722</v>
      </c>
      <c r="D156" s="154" t="s">
        <v>370</v>
      </c>
      <c r="E156" s="154">
        <v>4</v>
      </c>
      <c r="F156" s="154">
        <v>2</v>
      </c>
      <c r="G156" s="154">
        <v>1</v>
      </c>
      <c r="H156" s="154">
        <v>3</v>
      </c>
      <c r="I156" s="146">
        <v>0</v>
      </c>
    </row>
    <row r="157" spans="1:9" ht="65.25" customHeight="1">
      <c r="A157" s="184" t="s">
        <v>235</v>
      </c>
      <c r="B157" s="216" t="s">
        <v>661</v>
      </c>
      <c r="C157" s="134" t="s">
        <v>662</v>
      </c>
      <c r="D157" s="134" t="s">
        <v>663</v>
      </c>
      <c r="E157" s="154">
        <v>4</v>
      </c>
      <c r="F157" s="154">
        <v>8</v>
      </c>
      <c r="G157" s="154">
        <v>2</v>
      </c>
      <c r="H157" s="154">
        <v>10</v>
      </c>
      <c r="I157" s="124">
        <v>45000</v>
      </c>
    </row>
    <row r="158" spans="1:9" ht="51.75" customHeight="1">
      <c r="A158" s="184" t="s">
        <v>238</v>
      </c>
      <c r="B158" s="216" t="s">
        <v>397</v>
      </c>
      <c r="C158" s="134" t="s">
        <v>660</v>
      </c>
      <c r="D158" s="134" t="s">
        <v>399</v>
      </c>
      <c r="E158" s="154">
        <v>4</v>
      </c>
      <c r="F158" s="154">
        <v>14</v>
      </c>
      <c r="G158" s="154">
        <v>2</v>
      </c>
      <c r="H158" s="154">
        <v>16</v>
      </c>
      <c r="I158" s="124">
        <v>44700</v>
      </c>
    </row>
    <row r="159" spans="1:9" ht="19.5" customHeight="1">
      <c r="A159" s="282" t="s">
        <v>95</v>
      </c>
      <c r="B159" s="282"/>
      <c r="C159" s="282"/>
      <c r="D159" s="282"/>
      <c r="E159" s="282"/>
      <c r="F159" s="282"/>
      <c r="G159" s="282"/>
      <c r="H159" s="282"/>
      <c r="I159" s="117">
        <f>SUM(I135:I158)</f>
        <v>830000</v>
      </c>
    </row>
    <row r="160" spans="1:9" ht="18.75">
      <c r="A160" s="176"/>
      <c r="B160" s="280" t="s">
        <v>978</v>
      </c>
      <c r="C160" s="280"/>
      <c r="D160" s="280"/>
      <c r="E160" s="280"/>
      <c r="F160" s="280"/>
      <c r="G160" s="280"/>
      <c r="H160" s="280"/>
      <c r="I160" s="280"/>
    </row>
    <row r="161" spans="1:9" ht="15.75">
      <c r="A161" s="284" t="s">
        <v>2</v>
      </c>
      <c r="B161" s="283" t="s">
        <v>658</v>
      </c>
      <c r="C161" s="283" t="s">
        <v>52</v>
      </c>
      <c r="D161" s="283" t="s">
        <v>53</v>
      </c>
      <c r="E161" s="283" t="s">
        <v>54</v>
      </c>
      <c r="F161" s="283" t="s">
        <v>55</v>
      </c>
      <c r="G161" s="283"/>
      <c r="H161" s="283"/>
      <c r="I161" s="283" t="s">
        <v>56</v>
      </c>
    </row>
    <row r="162" spans="1:9" ht="15.75">
      <c r="A162" s="284"/>
      <c r="B162" s="283"/>
      <c r="C162" s="283"/>
      <c r="D162" s="283"/>
      <c r="E162" s="283"/>
      <c r="F162" s="134" t="s">
        <v>57</v>
      </c>
      <c r="G162" s="134" t="s">
        <v>58</v>
      </c>
      <c r="H162" s="134" t="s">
        <v>59</v>
      </c>
      <c r="I162" s="283"/>
    </row>
    <row r="163" spans="1:9" ht="31.5">
      <c r="A163" s="134" t="s">
        <v>34</v>
      </c>
      <c r="B163" s="217" t="s">
        <v>980</v>
      </c>
      <c r="C163" s="196" t="s">
        <v>979</v>
      </c>
      <c r="D163" s="236" t="s">
        <v>62</v>
      </c>
      <c r="E163" s="134">
        <v>3</v>
      </c>
      <c r="F163" s="134">
        <v>15</v>
      </c>
      <c r="G163" s="134">
        <v>1</v>
      </c>
      <c r="H163" s="134">
        <v>20</v>
      </c>
      <c r="I163" s="124">
        <v>30000</v>
      </c>
    </row>
    <row r="164" spans="1:9" ht="15.75">
      <c r="A164" s="282" t="s">
        <v>95</v>
      </c>
      <c r="B164" s="282"/>
      <c r="C164" s="282"/>
      <c r="D164" s="282"/>
      <c r="E164" s="282"/>
      <c r="F164" s="282"/>
      <c r="G164" s="282"/>
      <c r="H164" s="282"/>
      <c r="I164" s="146">
        <f>SUM(I163)</f>
        <v>30000</v>
      </c>
    </row>
    <row r="165" spans="1:9" ht="21" customHeight="1">
      <c r="A165" s="280" t="s">
        <v>1015</v>
      </c>
      <c r="B165" s="280"/>
      <c r="C165" s="280"/>
      <c r="D165" s="280"/>
      <c r="E165" s="280"/>
      <c r="F165" s="280"/>
      <c r="G165" s="280"/>
      <c r="H165" s="280"/>
      <c r="I165" s="280"/>
    </row>
    <row r="166" spans="1:9" ht="15.75">
      <c r="A166" s="284" t="s">
        <v>2</v>
      </c>
      <c r="B166" s="283" t="s">
        <v>658</v>
      </c>
      <c r="C166" s="283" t="s">
        <v>52</v>
      </c>
      <c r="D166" s="283" t="s">
        <v>53</v>
      </c>
      <c r="E166" s="283" t="s">
        <v>54</v>
      </c>
      <c r="F166" s="283" t="s">
        <v>55</v>
      </c>
      <c r="G166" s="283"/>
      <c r="H166" s="283"/>
      <c r="I166" s="283" t="s">
        <v>56</v>
      </c>
    </row>
    <row r="167" spans="1:9" ht="15.75">
      <c r="A167" s="284"/>
      <c r="B167" s="283"/>
      <c r="C167" s="283"/>
      <c r="D167" s="283"/>
      <c r="E167" s="283"/>
      <c r="F167" s="134" t="s">
        <v>57</v>
      </c>
      <c r="G167" s="134" t="s">
        <v>58</v>
      </c>
      <c r="H167" s="134" t="s">
        <v>59</v>
      </c>
      <c r="I167" s="283"/>
    </row>
    <row r="168" spans="1:9" ht="17.25" customHeight="1">
      <c r="A168" s="290" t="s">
        <v>1016</v>
      </c>
      <c r="B168" s="284"/>
      <c r="C168" s="284"/>
      <c r="D168" s="284"/>
      <c r="E168" s="284"/>
      <c r="F168" s="284"/>
      <c r="G168" s="284"/>
      <c r="H168" s="284"/>
      <c r="I168" s="284"/>
    </row>
    <row r="169" spans="1:9" ht="54" customHeight="1">
      <c r="A169" s="154" t="s">
        <v>34</v>
      </c>
      <c r="B169" s="155" t="s">
        <v>671</v>
      </c>
      <c r="C169" s="156" t="s">
        <v>672</v>
      </c>
      <c r="D169" s="154" t="s">
        <v>407</v>
      </c>
      <c r="E169" s="154">
        <v>4</v>
      </c>
      <c r="F169" s="154">
        <v>4</v>
      </c>
      <c r="G169" s="154">
        <v>1</v>
      </c>
      <c r="H169" s="154">
        <v>5</v>
      </c>
      <c r="I169" s="146">
        <v>20900</v>
      </c>
    </row>
    <row r="170" spans="1:11" ht="50.25" customHeight="1">
      <c r="A170" s="134" t="s">
        <v>35</v>
      </c>
      <c r="B170" s="217" t="s">
        <v>1080</v>
      </c>
      <c r="C170" s="156" t="s">
        <v>1081</v>
      </c>
      <c r="D170" s="154" t="s">
        <v>407</v>
      </c>
      <c r="E170" s="154">
        <v>4</v>
      </c>
      <c r="F170" s="154">
        <v>4</v>
      </c>
      <c r="G170" s="154">
        <v>1</v>
      </c>
      <c r="H170" s="154">
        <v>5</v>
      </c>
      <c r="I170" s="146">
        <v>21400</v>
      </c>
      <c r="K170" s="228"/>
    </row>
    <row r="171" spans="1:9" ht="31.5">
      <c r="A171" s="154" t="s">
        <v>36</v>
      </c>
      <c r="B171" s="155" t="s">
        <v>673</v>
      </c>
      <c r="C171" s="156" t="s">
        <v>674</v>
      </c>
      <c r="D171" s="154" t="s">
        <v>418</v>
      </c>
      <c r="E171" s="154">
        <v>4</v>
      </c>
      <c r="F171" s="154">
        <v>4</v>
      </c>
      <c r="G171" s="154">
        <v>1</v>
      </c>
      <c r="H171" s="154">
        <v>5</v>
      </c>
      <c r="I171" s="146">
        <v>27900</v>
      </c>
    </row>
    <row r="172" spans="1:9" ht="50.25" customHeight="1">
      <c r="A172" s="134" t="s">
        <v>69</v>
      </c>
      <c r="B172" s="217" t="s">
        <v>707</v>
      </c>
      <c r="C172" s="196" t="s">
        <v>675</v>
      </c>
      <c r="D172" s="134" t="s">
        <v>62</v>
      </c>
      <c r="E172" s="134">
        <v>2</v>
      </c>
      <c r="F172" s="134">
        <v>2</v>
      </c>
      <c r="G172" s="134">
        <v>1</v>
      </c>
      <c r="H172" s="134">
        <v>3</v>
      </c>
      <c r="I172" s="124">
        <v>10500</v>
      </c>
    </row>
    <row r="173" spans="1:9" ht="52.5" customHeight="1">
      <c r="A173" s="218" t="s">
        <v>72</v>
      </c>
      <c r="B173" s="217" t="s">
        <v>708</v>
      </c>
      <c r="C173" s="196" t="s">
        <v>675</v>
      </c>
      <c r="D173" s="134" t="s">
        <v>62</v>
      </c>
      <c r="E173" s="134">
        <v>2</v>
      </c>
      <c r="F173" s="134">
        <v>4</v>
      </c>
      <c r="G173" s="134">
        <v>1</v>
      </c>
      <c r="H173" s="134">
        <v>5</v>
      </c>
      <c r="I173" s="124">
        <v>6500</v>
      </c>
    </row>
    <row r="174" spans="1:9" ht="34.5" customHeight="1">
      <c r="A174" s="134" t="s">
        <v>75</v>
      </c>
      <c r="B174" s="217" t="s">
        <v>730</v>
      </c>
      <c r="C174" s="134" t="s">
        <v>710</v>
      </c>
      <c r="D174" s="134" t="s">
        <v>444</v>
      </c>
      <c r="E174" s="134">
        <v>3</v>
      </c>
      <c r="F174" s="134">
        <v>2</v>
      </c>
      <c r="G174" s="134">
        <v>1</v>
      </c>
      <c r="H174" s="134">
        <v>3</v>
      </c>
      <c r="I174" s="124">
        <v>9700</v>
      </c>
    </row>
    <row r="175" spans="1:9" ht="49.5" customHeight="1">
      <c r="A175" s="134" t="s">
        <v>78</v>
      </c>
      <c r="B175" s="216" t="s">
        <v>709</v>
      </c>
      <c r="C175" s="196" t="s">
        <v>710</v>
      </c>
      <c r="D175" s="134" t="s">
        <v>444</v>
      </c>
      <c r="E175" s="134">
        <v>3</v>
      </c>
      <c r="F175" s="134">
        <v>2</v>
      </c>
      <c r="G175" s="134">
        <v>1</v>
      </c>
      <c r="H175" s="134">
        <v>3</v>
      </c>
      <c r="I175" s="124">
        <v>9700</v>
      </c>
    </row>
    <row r="176" spans="1:9" ht="35.25" customHeight="1">
      <c r="A176" s="134" t="s">
        <v>82</v>
      </c>
      <c r="B176" s="216" t="s">
        <v>424</v>
      </c>
      <c r="C176" s="134" t="s">
        <v>676</v>
      </c>
      <c r="D176" s="134" t="s">
        <v>444</v>
      </c>
      <c r="E176" s="134">
        <v>4</v>
      </c>
      <c r="F176" s="134">
        <v>1</v>
      </c>
      <c r="G176" s="134">
        <v>1</v>
      </c>
      <c r="H176" s="134">
        <v>2</v>
      </c>
      <c r="I176" s="124">
        <v>23400</v>
      </c>
    </row>
    <row r="177" spans="1:9" ht="33" customHeight="1">
      <c r="A177" s="154" t="s">
        <v>86</v>
      </c>
      <c r="B177" s="155" t="s">
        <v>727</v>
      </c>
      <c r="C177" s="156" t="s">
        <v>676</v>
      </c>
      <c r="D177" s="154" t="s">
        <v>717</v>
      </c>
      <c r="E177" s="154">
        <v>5</v>
      </c>
      <c r="F177" s="154">
        <v>4</v>
      </c>
      <c r="G177" s="154">
        <v>1</v>
      </c>
      <c r="H177" s="154">
        <v>5</v>
      </c>
      <c r="I177" s="146">
        <v>83000</v>
      </c>
    </row>
    <row r="178" spans="1:9" ht="69.75" customHeight="1">
      <c r="A178" s="154" t="s">
        <v>89</v>
      </c>
      <c r="B178" s="155" t="s">
        <v>705</v>
      </c>
      <c r="C178" s="156" t="s">
        <v>676</v>
      </c>
      <c r="D178" s="154" t="s">
        <v>407</v>
      </c>
      <c r="E178" s="154">
        <v>14</v>
      </c>
      <c r="F178" s="154">
        <v>4</v>
      </c>
      <c r="G178" s="154">
        <v>1</v>
      </c>
      <c r="H178" s="154">
        <v>5</v>
      </c>
      <c r="I178" s="146">
        <v>81900</v>
      </c>
    </row>
    <row r="179" spans="1:9" ht="35.25" customHeight="1">
      <c r="A179" s="134" t="s">
        <v>92</v>
      </c>
      <c r="B179" s="216" t="s">
        <v>413</v>
      </c>
      <c r="C179" s="134" t="s">
        <v>676</v>
      </c>
      <c r="D179" s="134" t="s">
        <v>444</v>
      </c>
      <c r="E179" s="134">
        <v>5</v>
      </c>
      <c r="F179" s="134">
        <v>2</v>
      </c>
      <c r="G179" s="134">
        <v>1</v>
      </c>
      <c r="H179" s="134">
        <v>3</v>
      </c>
      <c r="I179" s="124">
        <v>32500</v>
      </c>
    </row>
    <row r="180" spans="1:9" ht="35.25" customHeight="1">
      <c r="A180" s="154" t="s">
        <v>127</v>
      </c>
      <c r="B180" s="155" t="s">
        <v>724</v>
      </c>
      <c r="C180" s="156" t="s">
        <v>728</v>
      </c>
      <c r="D180" s="154" t="s">
        <v>62</v>
      </c>
      <c r="E180" s="154">
        <v>4</v>
      </c>
      <c r="F180" s="154">
        <v>4</v>
      </c>
      <c r="G180" s="154">
        <v>1</v>
      </c>
      <c r="H180" s="154">
        <v>5</v>
      </c>
      <c r="I180" s="146">
        <v>0</v>
      </c>
    </row>
    <row r="181" spans="1:9" ht="69" customHeight="1">
      <c r="A181" s="154" t="s">
        <v>131</v>
      </c>
      <c r="B181" s="155" t="s">
        <v>726</v>
      </c>
      <c r="C181" s="156" t="s">
        <v>696</v>
      </c>
      <c r="D181" s="154" t="s">
        <v>407</v>
      </c>
      <c r="E181" s="154">
        <v>14</v>
      </c>
      <c r="F181" s="154">
        <v>4</v>
      </c>
      <c r="G181" s="154">
        <v>1</v>
      </c>
      <c r="H181" s="154">
        <v>5</v>
      </c>
      <c r="I181" s="146">
        <v>81900</v>
      </c>
    </row>
    <row r="182" spans="1:9" ht="51.75" customHeight="1">
      <c r="A182" s="154" t="s">
        <v>135</v>
      </c>
      <c r="B182" s="155" t="s">
        <v>706</v>
      </c>
      <c r="C182" s="156" t="s">
        <v>729</v>
      </c>
      <c r="D182" s="154" t="s">
        <v>1057</v>
      </c>
      <c r="E182" s="154">
        <v>5</v>
      </c>
      <c r="F182" s="154">
        <v>3</v>
      </c>
      <c r="G182" s="154">
        <v>1</v>
      </c>
      <c r="H182" s="154">
        <v>4</v>
      </c>
      <c r="I182" s="146">
        <v>0</v>
      </c>
    </row>
    <row r="183" spans="1:9" ht="69.75" customHeight="1">
      <c r="A183" s="214" t="s">
        <v>139</v>
      </c>
      <c r="B183" s="212" t="s">
        <v>664</v>
      </c>
      <c r="C183" s="214" t="s">
        <v>326</v>
      </c>
      <c r="D183" s="214" t="s">
        <v>418</v>
      </c>
      <c r="E183" s="154">
        <v>4</v>
      </c>
      <c r="F183" s="154">
        <v>4</v>
      </c>
      <c r="G183" s="154">
        <v>1</v>
      </c>
      <c r="H183" s="154">
        <v>5</v>
      </c>
      <c r="I183" s="124">
        <v>25400</v>
      </c>
    </row>
    <row r="184" spans="1:9" ht="47.25" customHeight="1">
      <c r="A184" s="214" t="s">
        <v>143</v>
      </c>
      <c r="B184" s="217" t="s">
        <v>1027</v>
      </c>
      <c r="C184" s="213" t="s">
        <v>194</v>
      </c>
      <c r="D184" s="214" t="s">
        <v>447</v>
      </c>
      <c r="E184" s="154">
        <v>4</v>
      </c>
      <c r="F184" s="154">
        <v>3</v>
      </c>
      <c r="G184" s="154">
        <v>1</v>
      </c>
      <c r="H184" s="154">
        <v>4</v>
      </c>
      <c r="I184" s="124">
        <v>44400</v>
      </c>
    </row>
    <row r="185" spans="1:9" ht="68.25" customHeight="1">
      <c r="A185" s="214" t="s">
        <v>147</v>
      </c>
      <c r="B185" s="217" t="s">
        <v>665</v>
      </c>
      <c r="C185" s="213" t="s">
        <v>339</v>
      </c>
      <c r="D185" s="214" t="s">
        <v>666</v>
      </c>
      <c r="E185" s="154">
        <v>6</v>
      </c>
      <c r="F185" s="154">
        <v>1</v>
      </c>
      <c r="G185" s="154">
        <v>1</v>
      </c>
      <c r="H185" s="154">
        <v>2</v>
      </c>
      <c r="I185" s="124">
        <v>25600</v>
      </c>
    </row>
    <row r="186" spans="1:9" ht="18.75" customHeight="1">
      <c r="A186" s="285" t="s">
        <v>1017</v>
      </c>
      <c r="B186" s="285"/>
      <c r="C186" s="285"/>
      <c r="D186" s="285"/>
      <c r="E186" s="285"/>
      <c r="F186" s="285"/>
      <c r="G186" s="285"/>
      <c r="H186" s="285"/>
      <c r="I186" s="124"/>
    </row>
    <row r="187" spans="1:9" ht="52.5" customHeight="1">
      <c r="A187" s="134" t="s">
        <v>34</v>
      </c>
      <c r="B187" s="217" t="s">
        <v>704</v>
      </c>
      <c r="C187" s="196" t="s">
        <v>677</v>
      </c>
      <c r="D187" s="134" t="s">
        <v>510</v>
      </c>
      <c r="E187" s="134">
        <v>3</v>
      </c>
      <c r="F187" s="134">
        <v>5</v>
      </c>
      <c r="G187" s="134">
        <v>1</v>
      </c>
      <c r="H187" s="134">
        <v>6</v>
      </c>
      <c r="I187" s="124">
        <v>10500</v>
      </c>
    </row>
    <row r="188" spans="1:9" ht="31.5">
      <c r="A188" s="134" t="s">
        <v>35</v>
      </c>
      <c r="B188" s="217" t="s">
        <v>451</v>
      </c>
      <c r="C188" s="134" t="s">
        <v>681</v>
      </c>
      <c r="D188" s="134" t="s">
        <v>682</v>
      </c>
      <c r="E188" s="134">
        <v>3</v>
      </c>
      <c r="F188" s="134">
        <v>3</v>
      </c>
      <c r="G188" s="134">
        <v>1</v>
      </c>
      <c r="H188" s="134">
        <v>4</v>
      </c>
      <c r="I188" s="124">
        <v>23200</v>
      </c>
    </row>
    <row r="189" spans="1:9" ht="34.5" customHeight="1">
      <c r="A189" s="134" t="s">
        <v>36</v>
      </c>
      <c r="B189" s="217" t="s">
        <v>462</v>
      </c>
      <c r="C189" s="134" t="s">
        <v>694</v>
      </c>
      <c r="D189" s="134" t="s">
        <v>686</v>
      </c>
      <c r="E189" s="134">
        <v>4</v>
      </c>
      <c r="F189" s="134">
        <v>1</v>
      </c>
      <c r="G189" s="134"/>
      <c r="H189" s="134">
        <v>1</v>
      </c>
      <c r="I189" s="124">
        <v>6000</v>
      </c>
    </row>
    <row r="190" spans="1:9" ht="66.75" customHeight="1">
      <c r="A190" s="134" t="s">
        <v>69</v>
      </c>
      <c r="B190" s="217" t="s">
        <v>456</v>
      </c>
      <c r="C190" s="134" t="s">
        <v>675</v>
      </c>
      <c r="D190" s="134" t="s">
        <v>458</v>
      </c>
      <c r="E190" s="134">
        <v>6</v>
      </c>
      <c r="F190" s="134">
        <v>2</v>
      </c>
      <c r="G190" s="134">
        <v>1</v>
      </c>
      <c r="H190" s="134">
        <v>3</v>
      </c>
      <c r="I190" s="124">
        <v>44100</v>
      </c>
    </row>
    <row r="191" spans="1:9" ht="35.25" customHeight="1">
      <c r="A191" s="134" t="s">
        <v>72</v>
      </c>
      <c r="B191" s="217" t="s">
        <v>687</v>
      </c>
      <c r="C191" s="196" t="s">
        <v>688</v>
      </c>
      <c r="D191" s="134" t="s">
        <v>689</v>
      </c>
      <c r="E191" s="134">
        <v>5</v>
      </c>
      <c r="F191" s="134">
        <v>2</v>
      </c>
      <c r="G191" s="134">
        <v>1</v>
      </c>
      <c r="H191" s="134">
        <v>3</v>
      </c>
      <c r="I191" s="124">
        <v>26000</v>
      </c>
    </row>
    <row r="192" spans="1:9" ht="35.25" customHeight="1">
      <c r="A192" s="134" t="s">
        <v>75</v>
      </c>
      <c r="B192" s="217" t="s">
        <v>996</v>
      </c>
      <c r="C192" s="196" t="s">
        <v>678</v>
      </c>
      <c r="D192" s="134" t="s">
        <v>62</v>
      </c>
      <c r="E192" s="134">
        <v>3</v>
      </c>
      <c r="F192" s="134">
        <v>10</v>
      </c>
      <c r="G192" s="134">
        <v>2</v>
      </c>
      <c r="H192" s="134">
        <v>12</v>
      </c>
      <c r="I192" s="124">
        <v>12000</v>
      </c>
    </row>
    <row r="193" spans="1:9" ht="67.5" customHeight="1">
      <c r="A193" s="134" t="s">
        <v>78</v>
      </c>
      <c r="B193" s="217" t="s">
        <v>465</v>
      </c>
      <c r="C193" s="134" t="s">
        <v>676</v>
      </c>
      <c r="D193" s="134" t="s">
        <v>467</v>
      </c>
      <c r="E193" s="134">
        <v>4</v>
      </c>
      <c r="F193" s="134">
        <v>3</v>
      </c>
      <c r="G193" s="134">
        <v>1</v>
      </c>
      <c r="H193" s="134">
        <v>6</v>
      </c>
      <c r="I193" s="124">
        <v>17500</v>
      </c>
    </row>
    <row r="194" spans="1:9" ht="36.75" customHeight="1">
      <c r="A194" s="134" t="s">
        <v>82</v>
      </c>
      <c r="B194" s="217" t="s">
        <v>997</v>
      </c>
      <c r="C194" s="134" t="s">
        <v>683</v>
      </c>
      <c r="D194" s="134" t="s">
        <v>470</v>
      </c>
      <c r="E194" s="134">
        <v>4</v>
      </c>
      <c r="F194" s="134">
        <v>3</v>
      </c>
      <c r="G194" s="134">
        <v>1</v>
      </c>
      <c r="H194" s="134">
        <v>4</v>
      </c>
      <c r="I194" s="124">
        <v>24000</v>
      </c>
    </row>
    <row r="195" spans="1:9" ht="31.5">
      <c r="A195" s="134" t="s">
        <v>86</v>
      </c>
      <c r="B195" s="217" t="s">
        <v>690</v>
      </c>
      <c r="C195" s="196" t="s">
        <v>691</v>
      </c>
      <c r="D195" s="134" t="s">
        <v>444</v>
      </c>
      <c r="E195" s="134">
        <v>6</v>
      </c>
      <c r="F195" s="134">
        <v>2</v>
      </c>
      <c r="G195" s="134">
        <v>1</v>
      </c>
      <c r="H195" s="134">
        <v>3</v>
      </c>
      <c r="I195" s="124">
        <v>36600</v>
      </c>
    </row>
    <row r="196" spans="1:9" ht="51.75" customHeight="1">
      <c r="A196" s="134" t="s">
        <v>89</v>
      </c>
      <c r="B196" s="217" t="s">
        <v>725</v>
      </c>
      <c r="C196" s="134" t="s">
        <v>693</v>
      </c>
      <c r="D196" s="134" t="s">
        <v>473</v>
      </c>
      <c r="E196" s="134">
        <v>6</v>
      </c>
      <c r="F196" s="134">
        <v>2</v>
      </c>
      <c r="G196" s="134">
        <v>1</v>
      </c>
      <c r="H196" s="134">
        <v>3</v>
      </c>
      <c r="I196" s="124">
        <v>36600</v>
      </c>
    </row>
    <row r="197" spans="1:9" ht="65.25" customHeight="1">
      <c r="A197" s="214" t="s">
        <v>92</v>
      </c>
      <c r="B197" s="217" t="s">
        <v>692</v>
      </c>
      <c r="C197" s="134" t="s">
        <v>693</v>
      </c>
      <c r="D197" s="134" t="s">
        <v>192</v>
      </c>
      <c r="E197" s="134">
        <v>2</v>
      </c>
      <c r="F197" s="134">
        <v>10</v>
      </c>
      <c r="G197" s="134">
        <v>2</v>
      </c>
      <c r="H197" s="134">
        <v>12</v>
      </c>
      <c r="I197" s="124">
        <v>13000</v>
      </c>
    </row>
    <row r="198" spans="1:9" ht="65.25" customHeight="1">
      <c r="A198" s="207" t="s">
        <v>127</v>
      </c>
      <c r="B198" s="217" t="s">
        <v>695</v>
      </c>
      <c r="C198" s="134" t="s">
        <v>696</v>
      </c>
      <c r="D198" s="134" t="s">
        <v>482</v>
      </c>
      <c r="E198" s="134">
        <v>5</v>
      </c>
      <c r="F198" s="134">
        <v>3</v>
      </c>
      <c r="G198" s="134">
        <v>1</v>
      </c>
      <c r="H198" s="134">
        <v>4</v>
      </c>
      <c r="I198" s="124">
        <v>30600</v>
      </c>
    </row>
    <row r="199" spans="1:9" ht="81.75" customHeight="1">
      <c r="A199" s="134" t="s">
        <v>131</v>
      </c>
      <c r="B199" s="212" t="s">
        <v>667</v>
      </c>
      <c r="C199" s="134" t="s">
        <v>326</v>
      </c>
      <c r="D199" s="134" t="s">
        <v>998</v>
      </c>
      <c r="E199" s="134">
        <v>5</v>
      </c>
      <c r="F199" s="134">
        <v>3</v>
      </c>
      <c r="G199" s="134">
        <v>1</v>
      </c>
      <c r="H199" s="134">
        <v>4</v>
      </c>
      <c r="I199" s="124">
        <v>35100</v>
      </c>
    </row>
    <row r="200" spans="1:9" ht="51" customHeight="1">
      <c r="A200" s="134" t="s">
        <v>135</v>
      </c>
      <c r="B200" s="212" t="s">
        <v>700</v>
      </c>
      <c r="C200" s="196" t="s">
        <v>701</v>
      </c>
      <c r="D200" s="134" t="s">
        <v>458</v>
      </c>
      <c r="E200" s="134">
        <v>6</v>
      </c>
      <c r="F200" s="134">
        <v>3</v>
      </c>
      <c r="G200" s="134">
        <v>1</v>
      </c>
      <c r="H200" s="134">
        <v>4</v>
      </c>
      <c r="I200" s="124">
        <v>43600</v>
      </c>
    </row>
    <row r="201" spans="1:9" ht="48" customHeight="1">
      <c r="A201" s="214" t="s">
        <v>139</v>
      </c>
      <c r="B201" s="212" t="s">
        <v>679</v>
      </c>
      <c r="C201" s="213" t="s">
        <v>680</v>
      </c>
      <c r="D201" s="214" t="s">
        <v>668</v>
      </c>
      <c r="E201" s="134">
        <v>3</v>
      </c>
      <c r="F201" s="134">
        <v>10</v>
      </c>
      <c r="G201" s="134">
        <v>2</v>
      </c>
      <c r="H201" s="134">
        <v>12</v>
      </c>
      <c r="I201" s="124">
        <v>12000</v>
      </c>
    </row>
    <row r="202" spans="1:9" ht="63">
      <c r="A202" s="214" t="s">
        <v>143</v>
      </c>
      <c r="B202" s="217" t="s">
        <v>698</v>
      </c>
      <c r="C202" s="134" t="s">
        <v>194</v>
      </c>
      <c r="D202" s="134" t="s">
        <v>669</v>
      </c>
      <c r="E202" s="134">
        <v>5</v>
      </c>
      <c r="F202" s="134">
        <v>2</v>
      </c>
      <c r="G202" s="134">
        <v>1</v>
      </c>
      <c r="H202" s="134">
        <v>3</v>
      </c>
      <c r="I202" s="124">
        <v>32000</v>
      </c>
    </row>
    <row r="203" spans="1:9" ht="67.5" customHeight="1">
      <c r="A203" s="214" t="s">
        <v>147</v>
      </c>
      <c r="B203" s="217" t="s">
        <v>702</v>
      </c>
      <c r="C203" s="134" t="s">
        <v>194</v>
      </c>
      <c r="D203" s="134" t="s">
        <v>703</v>
      </c>
      <c r="E203" s="134">
        <v>5</v>
      </c>
      <c r="F203" s="134">
        <v>2</v>
      </c>
      <c r="G203" s="134">
        <v>1</v>
      </c>
      <c r="H203" s="134">
        <v>3</v>
      </c>
      <c r="I203" s="124">
        <v>24400</v>
      </c>
    </row>
    <row r="204" spans="1:9" ht="50.25" customHeight="1">
      <c r="A204" s="214" t="s">
        <v>151</v>
      </c>
      <c r="B204" s="217" t="s">
        <v>697</v>
      </c>
      <c r="C204" s="134" t="s">
        <v>339</v>
      </c>
      <c r="D204" s="134" t="s">
        <v>479</v>
      </c>
      <c r="E204" s="134">
        <v>5</v>
      </c>
      <c r="F204" s="134">
        <v>3</v>
      </c>
      <c r="G204" s="134">
        <v>1</v>
      </c>
      <c r="H204" s="134">
        <v>4</v>
      </c>
      <c r="I204" s="124">
        <v>44000</v>
      </c>
    </row>
    <row r="205" spans="1:9" ht="82.5" customHeight="1">
      <c r="A205" s="214" t="s">
        <v>155</v>
      </c>
      <c r="B205" s="217" t="s">
        <v>670</v>
      </c>
      <c r="C205" s="134" t="s">
        <v>699</v>
      </c>
      <c r="D205" s="134" t="s">
        <v>470</v>
      </c>
      <c r="E205" s="134">
        <v>4</v>
      </c>
      <c r="F205" s="134">
        <v>2</v>
      </c>
      <c r="G205" s="134">
        <v>1</v>
      </c>
      <c r="H205" s="134">
        <v>3</v>
      </c>
      <c r="I205" s="124">
        <v>19500</v>
      </c>
    </row>
    <row r="206" spans="1:9" ht="33.75" customHeight="1">
      <c r="A206" s="214" t="s">
        <v>159</v>
      </c>
      <c r="B206" s="212" t="s">
        <v>684</v>
      </c>
      <c r="C206" s="196" t="s">
        <v>685</v>
      </c>
      <c r="D206" s="134" t="s">
        <v>686</v>
      </c>
      <c r="E206" s="134">
        <v>3</v>
      </c>
      <c r="F206" s="134">
        <v>1</v>
      </c>
      <c r="G206" s="134">
        <v>1</v>
      </c>
      <c r="H206" s="134">
        <v>2</v>
      </c>
      <c r="I206" s="124">
        <v>10200</v>
      </c>
    </row>
    <row r="207" spans="1:9" ht="15.75">
      <c r="A207" s="282" t="s">
        <v>95</v>
      </c>
      <c r="B207" s="282"/>
      <c r="C207" s="282"/>
      <c r="D207" s="282"/>
      <c r="E207" s="282"/>
      <c r="F207" s="282"/>
      <c r="G207" s="282"/>
      <c r="H207" s="282"/>
      <c r="I207" s="117">
        <f>SUM(I169:I206)</f>
        <v>1005600</v>
      </c>
    </row>
    <row r="208" spans="1:9" ht="19.5" customHeight="1">
      <c r="A208" s="280" t="s">
        <v>954</v>
      </c>
      <c r="B208" s="280"/>
      <c r="C208" s="280"/>
      <c r="D208" s="280"/>
      <c r="E208" s="280"/>
      <c r="F208" s="280"/>
      <c r="G208" s="280"/>
      <c r="H208" s="280"/>
      <c r="I208" s="280"/>
    </row>
    <row r="209" spans="1:9" ht="15.75" customHeight="1">
      <c r="A209" s="284" t="s">
        <v>2</v>
      </c>
      <c r="B209" s="283" t="s">
        <v>658</v>
      </c>
      <c r="C209" s="283" t="s">
        <v>52</v>
      </c>
      <c r="D209" s="283" t="s">
        <v>53</v>
      </c>
      <c r="E209" s="283" t="s">
        <v>54</v>
      </c>
      <c r="F209" s="283" t="s">
        <v>55</v>
      </c>
      <c r="G209" s="283"/>
      <c r="H209" s="283"/>
      <c r="I209" s="283" t="s">
        <v>56</v>
      </c>
    </row>
    <row r="210" spans="1:9" ht="15.75">
      <c r="A210" s="284"/>
      <c r="B210" s="283"/>
      <c r="C210" s="283"/>
      <c r="D210" s="283"/>
      <c r="E210" s="283"/>
      <c r="F210" s="134" t="s">
        <v>57</v>
      </c>
      <c r="G210" s="134" t="s">
        <v>58</v>
      </c>
      <c r="H210" s="134" t="s">
        <v>59</v>
      </c>
      <c r="I210" s="283"/>
    </row>
    <row r="211" spans="1:9" ht="44.25">
      <c r="A211" s="184" t="s">
        <v>34</v>
      </c>
      <c r="B211" s="132" t="s">
        <v>815</v>
      </c>
      <c r="C211" s="134" t="s">
        <v>816</v>
      </c>
      <c r="D211" s="134" t="s">
        <v>1032</v>
      </c>
      <c r="E211" s="134">
        <v>4</v>
      </c>
      <c r="F211" s="134">
        <v>14</v>
      </c>
      <c r="G211" s="134">
        <v>1</v>
      </c>
      <c r="H211" s="134">
        <v>15</v>
      </c>
      <c r="I211" s="124">
        <v>32500</v>
      </c>
    </row>
    <row r="212" spans="1:9" ht="44.25">
      <c r="A212" s="184" t="s">
        <v>35</v>
      </c>
      <c r="B212" s="132" t="s">
        <v>817</v>
      </c>
      <c r="C212" s="134" t="s">
        <v>816</v>
      </c>
      <c r="D212" s="134" t="s">
        <v>1033</v>
      </c>
      <c r="E212" s="134">
        <v>3</v>
      </c>
      <c r="F212" s="134">
        <v>12</v>
      </c>
      <c r="G212" s="134">
        <v>1</v>
      </c>
      <c r="H212" s="134">
        <v>13</v>
      </c>
      <c r="I212" s="124">
        <v>22000</v>
      </c>
    </row>
    <row r="213" spans="1:9" ht="44.25">
      <c r="A213" s="184" t="s">
        <v>36</v>
      </c>
      <c r="B213" s="132" t="s">
        <v>818</v>
      </c>
      <c r="C213" s="134" t="s">
        <v>816</v>
      </c>
      <c r="D213" s="134" t="s">
        <v>1034</v>
      </c>
      <c r="E213" s="134">
        <v>3</v>
      </c>
      <c r="F213" s="134">
        <v>12</v>
      </c>
      <c r="G213" s="134">
        <v>1</v>
      </c>
      <c r="H213" s="134">
        <v>13</v>
      </c>
      <c r="I213" s="124">
        <v>22000</v>
      </c>
    </row>
    <row r="214" spans="1:9" ht="44.25">
      <c r="A214" s="184" t="s">
        <v>69</v>
      </c>
      <c r="B214" s="132" t="s">
        <v>819</v>
      </c>
      <c r="C214" s="134" t="s">
        <v>816</v>
      </c>
      <c r="D214" s="134" t="s">
        <v>1035</v>
      </c>
      <c r="E214" s="134">
        <v>3</v>
      </c>
      <c r="F214" s="134">
        <v>12</v>
      </c>
      <c r="G214" s="134">
        <v>1</v>
      </c>
      <c r="H214" s="134">
        <v>13</v>
      </c>
      <c r="I214" s="124">
        <v>22000</v>
      </c>
    </row>
    <row r="215" spans="1:9" ht="33" customHeight="1">
      <c r="A215" s="184" t="s">
        <v>72</v>
      </c>
      <c r="B215" s="132" t="s">
        <v>534</v>
      </c>
      <c r="C215" s="134" t="s">
        <v>1028</v>
      </c>
      <c r="D215" s="134" t="s">
        <v>820</v>
      </c>
      <c r="E215" s="134">
        <v>5</v>
      </c>
      <c r="F215" s="134">
        <v>14</v>
      </c>
      <c r="G215" s="134">
        <v>1</v>
      </c>
      <c r="H215" s="134">
        <v>15</v>
      </c>
      <c r="I215" s="124">
        <v>133500</v>
      </c>
    </row>
    <row r="216" spans="1:9" ht="83.25" customHeight="1">
      <c r="A216" s="186" t="s">
        <v>75</v>
      </c>
      <c r="B216" s="187" t="s">
        <v>957</v>
      </c>
      <c r="C216" s="154" t="s">
        <v>821</v>
      </c>
      <c r="D216" s="154" t="s">
        <v>822</v>
      </c>
      <c r="E216" s="154">
        <v>10</v>
      </c>
      <c r="F216" s="154">
        <v>4</v>
      </c>
      <c r="G216" s="154"/>
      <c r="H216" s="154">
        <v>4</v>
      </c>
      <c r="I216" s="146">
        <v>72000</v>
      </c>
    </row>
    <row r="217" spans="1:9" ht="48" customHeight="1">
      <c r="A217" s="186" t="s">
        <v>78</v>
      </c>
      <c r="B217" s="132" t="s">
        <v>552</v>
      </c>
      <c r="C217" s="134" t="s">
        <v>676</v>
      </c>
      <c r="D217" s="134" t="s">
        <v>1037</v>
      </c>
      <c r="E217" s="134">
        <v>2</v>
      </c>
      <c r="F217" s="134">
        <v>14</v>
      </c>
      <c r="G217" s="134">
        <v>2</v>
      </c>
      <c r="H217" s="134">
        <v>16</v>
      </c>
      <c r="I217" s="124">
        <v>17000</v>
      </c>
    </row>
    <row r="218" spans="1:9" ht="81.75" customHeight="1">
      <c r="A218" s="186" t="s">
        <v>82</v>
      </c>
      <c r="B218" s="187" t="s">
        <v>958</v>
      </c>
      <c r="C218" s="156" t="s">
        <v>1029</v>
      </c>
      <c r="D218" s="154" t="s">
        <v>1036</v>
      </c>
      <c r="E218" s="154">
        <v>10</v>
      </c>
      <c r="F218" s="154">
        <v>4</v>
      </c>
      <c r="G218" s="154"/>
      <c r="H218" s="154">
        <v>4</v>
      </c>
      <c r="I218" s="146">
        <v>20000</v>
      </c>
    </row>
    <row r="219" spans="1:9" ht="67.5" customHeight="1">
      <c r="A219" s="186" t="s">
        <v>86</v>
      </c>
      <c r="B219" s="187" t="s">
        <v>959</v>
      </c>
      <c r="C219" s="134" t="s">
        <v>1039</v>
      </c>
      <c r="D219" s="134" t="s">
        <v>999</v>
      </c>
      <c r="E219" s="134">
        <v>5</v>
      </c>
      <c r="F219" s="134">
        <v>4</v>
      </c>
      <c r="G219" s="134"/>
      <c r="H219" s="134">
        <v>4</v>
      </c>
      <c r="I219" s="124">
        <v>0</v>
      </c>
    </row>
    <row r="220" spans="1:9" ht="49.5" customHeight="1">
      <c r="A220" s="184" t="s">
        <v>89</v>
      </c>
      <c r="B220" s="132" t="s">
        <v>565</v>
      </c>
      <c r="C220" s="134" t="s">
        <v>955</v>
      </c>
      <c r="D220" s="134" t="s">
        <v>824</v>
      </c>
      <c r="E220" s="134">
        <v>2</v>
      </c>
      <c r="F220" s="184">
        <v>16</v>
      </c>
      <c r="G220" s="184">
        <v>1</v>
      </c>
      <c r="H220" s="134">
        <v>17</v>
      </c>
      <c r="I220" s="124">
        <v>21600</v>
      </c>
    </row>
    <row r="221" spans="1:9" ht="36" customHeight="1">
      <c r="A221" s="184" t="s">
        <v>92</v>
      </c>
      <c r="B221" s="132" t="s">
        <v>558</v>
      </c>
      <c r="C221" s="134" t="s">
        <v>559</v>
      </c>
      <c r="D221" s="134" t="s">
        <v>824</v>
      </c>
      <c r="E221" s="134">
        <v>4</v>
      </c>
      <c r="F221" s="184">
        <v>16</v>
      </c>
      <c r="G221" s="184">
        <v>1</v>
      </c>
      <c r="H221" s="134">
        <v>17</v>
      </c>
      <c r="I221" s="124">
        <v>38600</v>
      </c>
    </row>
    <row r="222" spans="1:9" ht="31.5">
      <c r="A222" s="184" t="s">
        <v>127</v>
      </c>
      <c r="B222" s="132" t="s">
        <v>561</v>
      </c>
      <c r="C222" s="134" t="s">
        <v>559</v>
      </c>
      <c r="D222" s="134" t="s">
        <v>825</v>
      </c>
      <c r="E222" s="134">
        <v>3</v>
      </c>
      <c r="F222" s="184">
        <v>14</v>
      </c>
      <c r="G222" s="184">
        <v>1</v>
      </c>
      <c r="H222" s="134">
        <v>15</v>
      </c>
      <c r="I222" s="124">
        <v>30200</v>
      </c>
    </row>
    <row r="223" spans="1:9" ht="33" customHeight="1">
      <c r="A223" s="184" t="s">
        <v>131</v>
      </c>
      <c r="B223" s="132" t="s">
        <v>563</v>
      </c>
      <c r="C223" s="134" t="s">
        <v>559</v>
      </c>
      <c r="D223" s="134" t="s">
        <v>825</v>
      </c>
      <c r="E223" s="134">
        <v>3</v>
      </c>
      <c r="F223" s="184">
        <v>14</v>
      </c>
      <c r="G223" s="184">
        <v>1</v>
      </c>
      <c r="H223" s="134">
        <v>15</v>
      </c>
      <c r="I223" s="124">
        <v>30200</v>
      </c>
    </row>
    <row r="224" spans="1:9" ht="32.25" customHeight="1">
      <c r="A224" s="208" t="s">
        <v>135</v>
      </c>
      <c r="B224" s="132" t="s">
        <v>564</v>
      </c>
      <c r="C224" s="134" t="s">
        <v>559</v>
      </c>
      <c r="D224" s="134" t="s">
        <v>824</v>
      </c>
      <c r="E224" s="134">
        <v>3</v>
      </c>
      <c r="F224" s="184">
        <v>14</v>
      </c>
      <c r="G224" s="184">
        <v>1</v>
      </c>
      <c r="H224" s="134">
        <v>15</v>
      </c>
      <c r="I224" s="124">
        <v>30200</v>
      </c>
    </row>
    <row r="225" spans="1:9" ht="64.5" customHeight="1">
      <c r="A225" s="186" t="s">
        <v>139</v>
      </c>
      <c r="B225" s="187" t="s">
        <v>1030</v>
      </c>
      <c r="C225" s="134" t="s">
        <v>1000</v>
      </c>
      <c r="D225" s="134" t="s">
        <v>1038</v>
      </c>
      <c r="E225" s="134">
        <v>7</v>
      </c>
      <c r="F225" s="134">
        <v>4</v>
      </c>
      <c r="G225" s="134"/>
      <c r="H225" s="134">
        <v>4</v>
      </c>
      <c r="I225" s="124">
        <v>14000</v>
      </c>
    </row>
    <row r="226" spans="1:9" ht="66" customHeight="1">
      <c r="A226" s="186" t="s">
        <v>143</v>
      </c>
      <c r="B226" s="187" t="s">
        <v>961</v>
      </c>
      <c r="C226" s="134" t="s">
        <v>1001</v>
      </c>
      <c r="D226" s="134" t="s">
        <v>1031</v>
      </c>
      <c r="E226" s="134">
        <v>4</v>
      </c>
      <c r="F226" s="134">
        <v>4</v>
      </c>
      <c r="G226" s="134"/>
      <c r="H226" s="134">
        <v>4</v>
      </c>
      <c r="I226" s="124">
        <v>8000</v>
      </c>
    </row>
    <row r="227" spans="1:9" ht="65.25" customHeight="1">
      <c r="A227" s="186" t="s">
        <v>147</v>
      </c>
      <c r="B227" s="187" t="s">
        <v>960</v>
      </c>
      <c r="C227" s="134" t="s">
        <v>1002</v>
      </c>
      <c r="D227" s="134" t="s">
        <v>1031</v>
      </c>
      <c r="E227" s="134">
        <v>4</v>
      </c>
      <c r="F227" s="134">
        <v>4</v>
      </c>
      <c r="G227" s="134"/>
      <c r="H227" s="134">
        <v>4</v>
      </c>
      <c r="I227" s="124">
        <v>0</v>
      </c>
    </row>
    <row r="228" spans="1:9" ht="51.75" customHeight="1">
      <c r="A228" s="184" t="s">
        <v>151</v>
      </c>
      <c r="B228" s="132" t="s">
        <v>826</v>
      </c>
      <c r="C228" s="134" t="s">
        <v>580</v>
      </c>
      <c r="D228" s="134" t="s">
        <v>827</v>
      </c>
      <c r="E228" s="134">
        <v>3</v>
      </c>
      <c r="F228" s="134">
        <v>6</v>
      </c>
      <c r="G228" s="134">
        <v>1</v>
      </c>
      <c r="H228" s="134">
        <v>7</v>
      </c>
      <c r="I228" s="124">
        <v>49900</v>
      </c>
    </row>
    <row r="229" spans="1:9" ht="51" customHeight="1">
      <c r="A229" s="184" t="s">
        <v>155</v>
      </c>
      <c r="B229" s="132" t="s">
        <v>581</v>
      </c>
      <c r="C229" s="134" t="s">
        <v>580</v>
      </c>
      <c r="D229" s="134" t="s">
        <v>828</v>
      </c>
      <c r="E229" s="134">
        <v>3</v>
      </c>
      <c r="F229" s="134">
        <v>6</v>
      </c>
      <c r="G229" s="134">
        <v>1</v>
      </c>
      <c r="H229" s="134">
        <v>7</v>
      </c>
      <c r="I229" s="124">
        <v>45500</v>
      </c>
    </row>
    <row r="230" spans="1:9" ht="15.75">
      <c r="A230" s="282" t="s">
        <v>95</v>
      </c>
      <c r="B230" s="282"/>
      <c r="C230" s="282"/>
      <c r="D230" s="282"/>
      <c r="E230" s="282"/>
      <c r="F230" s="282"/>
      <c r="G230" s="282"/>
      <c r="H230" s="282"/>
      <c r="I230" s="117">
        <f>SUM(I229+I228+I227+I226+I225+I224+I223+I222+I221+I220+I219+I218+I217+I216+I215+I214+I213+I212+I211)</f>
        <v>609200</v>
      </c>
    </row>
    <row r="231" spans="1:9" ht="18.75">
      <c r="A231" s="287" t="s">
        <v>956</v>
      </c>
      <c r="B231" s="288"/>
      <c r="C231" s="288"/>
      <c r="D231" s="288"/>
      <c r="E231" s="288"/>
      <c r="F231" s="288"/>
      <c r="G231" s="288"/>
      <c r="H231" s="288"/>
      <c r="I231" s="289"/>
    </row>
    <row r="232" spans="1:9" ht="15.75">
      <c r="A232" s="284" t="s">
        <v>2</v>
      </c>
      <c r="B232" s="283" t="s">
        <v>658</v>
      </c>
      <c r="C232" s="283" t="s">
        <v>52</v>
      </c>
      <c r="D232" s="283" t="s">
        <v>53</v>
      </c>
      <c r="E232" s="283" t="s">
        <v>54</v>
      </c>
      <c r="F232" s="283" t="s">
        <v>55</v>
      </c>
      <c r="G232" s="283"/>
      <c r="H232" s="283"/>
      <c r="I232" s="283" t="s">
        <v>56</v>
      </c>
    </row>
    <row r="233" spans="1:9" ht="15.75">
      <c r="A233" s="284"/>
      <c r="B233" s="283"/>
      <c r="C233" s="283"/>
      <c r="D233" s="283"/>
      <c r="E233" s="283"/>
      <c r="F233" s="134" t="s">
        <v>57</v>
      </c>
      <c r="G233" s="134" t="s">
        <v>58</v>
      </c>
      <c r="H233" s="134" t="s">
        <v>59</v>
      </c>
      <c r="I233" s="283"/>
    </row>
    <row r="234" spans="1:9" ht="31.5">
      <c r="A234" s="219" t="s">
        <v>34</v>
      </c>
      <c r="B234" s="220" t="s">
        <v>857</v>
      </c>
      <c r="C234" s="221" t="s">
        <v>858</v>
      </c>
      <c r="D234" s="221" t="s">
        <v>859</v>
      </c>
      <c r="E234" s="221">
        <v>2</v>
      </c>
      <c r="F234" s="221">
        <v>12</v>
      </c>
      <c r="G234" s="221">
        <v>1</v>
      </c>
      <c r="H234" s="221">
        <v>15</v>
      </c>
      <c r="I234" s="222">
        <v>14000</v>
      </c>
    </row>
    <row r="235" spans="1:9" ht="47.25">
      <c r="A235" s="219" t="s">
        <v>35</v>
      </c>
      <c r="B235" s="220" t="s">
        <v>863</v>
      </c>
      <c r="C235" s="221" t="s">
        <v>864</v>
      </c>
      <c r="D235" s="221" t="s">
        <v>865</v>
      </c>
      <c r="E235" s="221">
        <v>6</v>
      </c>
      <c r="F235" s="221">
        <v>12</v>
      </c>
      <c r="G235" s="221">
        <v>1</v>
      </c>
      <c r="H235" s="221">
        <v>13</v>
      </c>
      <c r="I235" s="222">
        <v>84500</v>
      </c>
    </row>
    <row r="236" spans="1:9" ht="47.25">
      <c r="A236" s="219" t="s">
        <v>36</v>
      </c>
      <c r="B236" s="220" t="s">
        <v>866</v>
      </c>
      <c r="C236" s="221" t="s">
        <v>864</v>
      </c>
      <c r="D236" s="221" t="s">
        <v>444</v>
      </c>
      <c r="E236" s="221">
        <v>6</v>
      </c>
      <c r="F236" s="221">
        <v>12</v>
      </c>
      <c r="G236" s="221">
        <v>1</v>
      </c>
      <c r="H236" s="221">
        <v>13</v>
      </c>
      <c r="I236" s="222">
        <v>84500</v>
      </c>
    </row>
    <row r="237" spans="1:9" ht="47.25">
      <c r="A237" s="219" t="s">
        <v>69</v>
      </c>
      <c r="B237" s="220" t="s">
        <v>867</v>
      </c>
      <c r="C237" s="221" t="s">
        <v>864</v>
      </c>
      <c r="D237" s="221" t="s">
        <v>444</v>
      </c>
      <c r="E237" s="221">
        <v>6</v>
      </c>
      <c r="F237" s="221">
        <v>12</v>
      </c>
      <c r="G237" s="221">
        <v>1</v>
      </c>
      <c r="H237" s="221">
        <v>13</v>
      </c>
      <c r="I237" s="222">
        <v>84500</v>
      </c>
    </row>
    <row r="238" spans="1:9" ht="47.25">
      <c r="A238" s="219" t="s">
        <v>72</v>
      </c>
      <c r="B238" s="220" t="s">
        <v>860</v>
      </c>
      <c r="C238" s="221" t="s">
        <v>861</v>
      </c>
      <c r="D238" s="221" t="s">
        <v>1043</v>
      </c>
      <c r="E238" s="221">
        <v>1</v>
      </c>
      <c r="F238" s="221">
        <v>18</v>
      </c>
      <c r="G238" s="221">
        <v>1</v>
      </c>
      <c r="H238" s="221">
        <v>19</v>
      </c>
      <c r="I238" s="222">
        <v>12000</v>
      </c>
    </row>
    <row r="239" spans="1:9" ht="31.5">
      <c r="A239" s="219" t="s">
        <v>75</v>
      </c>
      <c r="B239" s="220" t="s">
        <v>862</v>
      </c>
      <c r="C239" s="221" t="s">
        <v>861</v>
      </c>
      <c r="D239" s="221" t="s">
        <v>1048</v>
      </c>
      <c r="E239" s="221">
        <v>1</v>
      </c>
      <c r="F239" s="221">
        <v>18</v>
      </c>
      <c r="G239" s="221">
        <v>1</v>
      </c>
      <c r="H239" s="221">
        <v>19</v>
      </c>
      <c r="I239" s="222">
        <v>12000</v>
      </c>
    </row>
    <row r="240" spans="1:9" ht="47.25">
      <c r="A240" s="219" t="s">
        <v>78</v>
      </c>
      <c r="B240" s="223" t="s">
        <v>868</v>
      </c>
      <c r="C240" s="221" t="s">
        <v>869</v>
      </c>
      <c r="D240" s="221" t="s">
        <v>1044</v>
      </c>
      <c r="E240" s="221">
        <v>6</v>
      </c>
      <c r="F240" s="221">
        <v>16</v>
      </c>
      <c r="G240" s="221">
        <v>1</v>
      </c>
      <c r="H240" s="221">
        <v>17</v>
      </c>
      <c r="I240" s="222">
        <v>60600</v>
      </c>
    </row>
    <row r="241" spans="1:9" ht="47.25">
      <c r="A241" s="219" t="s">
        <v>82</v>
      </c>
      <c r="B241" s="223" t="s">
        <v>870</v>
      </c>
      <c r="C241" s="221" t="s">
        <v>869</v>
      </c>
      <c r="D241" s="221" t="s">
        <v>1045</v>
      </c>
      <c r="E241" s="221">
        <v>6</v>
      </c>
      <c r="F241" s="221">
        <v>16</v>
      </c>
      <c r="G241" s="221">
        <v>1</v>
      </c>
      <c r="H241" s="221">
        <v>17</v>
      </c>
      <c r="I241" s="222">
        <v>56400</v>
      </c>
    </row>
    <row r="242" spans="1:9" ht="47.25">
      <c r="A242" s="219" t="s">
        <v>86</v>
      </c>
      <c r="B242" s="223" t="s">
        <v>871</v>
      </c>
      <c r="C242" s="221" t="s">
        <v>869</v>
      </c>
      <c r="D242" s="221" t="s">
        <v>1046</v>
      </c>
      <c r="E242" s="221">
        <v>6</v>
      </c>
      <c r="F242" s="221">
        <v>16</v>
      </c>
      <c r="G242" s="221">
        <v>1</v>
      </c>
      <c r="H242" s="221">
        <v>17</v>
      </c>
      <c r="I242" s="222">
        <v>56400</v>
      </c>
    </row>
    <row r="243" spans="1:9" ht="47.25">
      <c r="A243" s="219" t="s">
        <v>89</v>
      </c>
      <c r="B243" s="220" t="s">
        <v>1042</v>
      </c>
      <c r="C243" s="221" t="s">
        <v>872</v>
      </c>
      <c r="D243" s="221" t="s">
        <v>1047</v>
      </c>
      <c r="E243" s="221">
        <v>10</v>
      </c>
      <c r="F243" s="221">
        <v>18</v>
      </c>
      <c r="G243" s="221">
        <v>1</v>
      </c>
      <c r="H243" s="221">
        <v>19</v>
      </c>
      <c r="I243" s="222">
        <v>90000</v>
      </c>
    </row>
    <row r="244" spans="1:9" ht="31.5">
      <c r="A244" s="219" t="s">
        <v>92</v>
      </c>
      <c r="B244" s="220" t="s">
        <v>1007</v>
      </c>
      <c r="C244" s="221" t="s">
        <v>1003</v>
      </c>
      <c r="D244" s="221" t="s">
        <v>1031</v>
      </c>
      <c r="E244" s="221">
        <v>5</v>
      </c>
      <c r="F244" s="219">
        <v>18</v>
      </c>
      <c r="G244" s="219">
        <v>1</v>
      </c>
      <c r="H244" s="221">
        <v>19</v>
      </c>
      <c r="I244" s="222">
        <v>0</v>
      </c>
    </row>
    <row r="245" spans="1:9" ht="31.5">
      <c r="A245" s="219" t="s">
        <v>127</v>
      </c>
      <c r="B245" s="220" t="s">
        <v>1008</v>
      </c>
      <c r="C245" s="221" t="s">
        <v>1003</v>
      </c>
      <c r="D245" s="221" t="s">
        <v>1031</v>
      </c>
      <c r="E245" s="221">
        <v>5</v>
      </c>
      <c r="F245" s="219">
        <v>14</v>
      </c>
      <c r="G245" s="219">
        <v>1</v>
      </c>
      <c r="H245" s="221">
        <v>15</v>
      </c>
      <c r="I245" s="222">
        <v>0</v>
      </c>
    </row>
    <row r="246" spans="1:9" ht="31.5">
      <c r="A246" s="219" t="s">
        <v>131</v>
      </c>
      <c r="B246" s="220" t="s">
        <v>1009</v>
      </c>
      <c r="C246" s="221" t="s">
        <v>1014</v>
      </c>
      <c r="D246" s="221" t="s">
        <v>823</v>
      </c>
      <c r="E246" s="221">
        <v>3</v>
      </c>
      <c r="F246" s="219">
        <v>16</v>
      </c>
      <c r="G246" s="219">
        <v>1</v>
      </c>
      <c r="H246" s="221">
        <v>17</v>
      </c>
      <c r="I246" s="222">
        <v>0</v>
      </c>
    </row>
    <row r="247" spans="1:9" ht="31.5">
      <c r="A247" s="219" t="s">
        <v>135</v>
      </c>
      <c r="B247" s="220" t="s">
        <v>1010</v>
      </c>
      <c r="C247" s="221" t="s">
        <v>1004</v>
      </c>
      <c r="D247" s="221" t="s">
        <v>1031</v>
      </c>
      <c r="E247" s="221">
        <v>3</v>
      </c>
      <c r="F247" s="219">
        <v>14</v>
      </c>
      <c r="G247" s="219">
        <v>1</v>
      </c>
      <c r="H247" s="221">
        <v>15</v>
      </c>
      <c r="I247" s="222">
        <v>0</v>
      </c>
    </row>
    <row r="248" spans="1:9" ht="31.5">
      <c r="A248" s="219" t="s">
        <v>139</v>
      </c>
      <c r="B248" s="220" t="s">
        <v>1011</v>
      </c>
      <c r="C248" s="221" t="s">
        <v>1005</v>
      </c>
      <c r="D248" s="221" t="s">
        <v>1031</v>
      </c>
      <c r="E248" s="221">
        <v>2</v>
      </c>
      <c r="F248" s="219">
        <v>14</v>
      </c>
      <c r="G248" s="219">
        <v>1</v>
      </c>
      <c r="H248" s="221">
        <v>15</v>
      </c>
      <c r="I248" s="222">
        <v>0</v>
      </c>
    </row>
    <row r="249" spans="1:9" ht="31.5">
      <c r="A249" s="219" t="s">
        <v>143</v>
      </c>
      <c r="B249" s="220" t="s">
        <v>1012</v>
      </c>
      <c r="C249" s="221" t="s">
        <v>1006</v>
      </c>
      <c r="D249" s="221" t="s">
        <v>1031</v>
      </c>
      <c r="E249" s="221">
        <v>8</v>
      </c>
      <c r="F249" s="219">
        <v>14</v>
      </c>
      <c r="G249" s="219">
        <v>1</v>
      </c>
      <c r="H249" s="221">
        <v>15</v>
      </c>
      <c r="I249" s="222">
        <v>0</v>
      </c>
    </row>
    <row r="250" spans="1:9" ht="47.25">
      <c r="A250" s="219" t="s">
        <v>147</v>
      </c>
      <c r="B250" s="220" t="s">
        <v>1013</v>
      </c>
      <c r="C250" s="221" t="s">
        <v>873</v>
      </c>
      <c r="D250" s="221" t="s">
        <v>1040</v>
      </c>
      <c r="E250" s="221">
        <v>2</v>
      </c>
      <c r="F250" s="221">
        <v>18</v>
      </c>
      <c r="G250" s="221">
        <v>1</v>
      </c>
      <c r="H250" s="221">
        <v>19</v>
      </c>
      <c r="I250" s="222">
        <v>23500</v>
      </c>
    </row>
    <row r="251" spans="1:9" ht="47.25">
      <c r="A251" s="219" t="s">
        <v>151</v>
      </c>
      <c r="B251" s="220" t="s">
        <v>874</v>
      </c>
      <c r="C251" s="221" t="s">
        <v>873</v>
      </c>
      <c r="D251" s="221" t="s">
        <v>1041</v>
      </c>
      <c r="E251" s="221">
        <v>2</v>
      </c>
      <c r="F251" s="221">
        <v>18</v>
      </c>
      <c r="G251" s="221">
        <v>1</v>
      </c>
      <c r="H251" s="221">
        <v>19</v>
      </c>
      <c r="I251" s="222">
        <v>23500</v>
      </c>
    </row>
    <row r="252" spans="1:9" ht="31.5">
      <c r="A252" s="219" t="s">
        <v>155</v>
      </c>
      <c r="B252" s="220" t="s">
        <v>875</v>
      </c>
      <c r="C252" s="221" t="s">
        <v>876</v>
      </c>
      <c r="D252" s="221" t="s">
        <v>877</v>
      </c>
      <c r="E252" s="221">
        <v>4</v>
      </c>
      <c r="F252" s="221">
        <v>12</v>
      </c>
      <c r="G252" s="221">
        <v>1</v>
      </c>
      <c r="H252" s="221">
        <v>13</v>
      </c>
      <c r="I252" s="222">
        <v>53300</v>
      </c>
    </row>
    <row r="253" spans="1:9" ht="31.5">
      <c r="A253" s="219" t="s">
        <v>159</v>
      </c>
      <c r="B253" s="220" t="s">
        <v>878</v>
      </c>
      <c r="C253" s="221" t="s">
        <v>580</v>
      </c>
      <c r="D253" s="221" t="s">
        <v>444</v>
      </c>
      <c r="E253" s="221">
        <v>4</v>
      </c>
      <c r="F253" s="221">
        <v>14</v>
      </c>
      <c r="G253" s="221">
        <v>1</v>
      </c>
      <c r="H253" s="221">
        <v>15</v>
      </c>
      <c r="I253" s="222">
        <v>32000</v>
      </c>
    </row>
    <row r="254" spans="1:9" ht="31.5">
      <c r="A254" s="219" t="s">
        <v>161</v>
      </c>
      <c r="B254" s="220" t="s">
        <v>857</v>
      </c>
      <c r="C254" s="221" t="s">
        <v>580</v>
      </c>
      <c r="D254" s="221" t="s">
        <v>444</v>
      </c>
      <c r="E254" s="221">
        <v>4</v>
      </c>
      <c r="F254" s="221">
        <v>6</v>
      </c>
      <c r="G254" s="221">
        <v>1</v>
      </c>
      <c r="H254" s="221">
        <v>7</v>
      </c>
      <c r="I254" s="222">
        <v>32000</v>
      </c>
    </row>
    <row r="255" spans="1:9" ht="15.75">
      <c r="A255" s="282" t="s">
        <v>95</v>
      </c>
      <c r="B255" s="282"/>
      <c r="C255" s="282"/>
      <c r="D255" s="282"/>
      <c r="E255" s="282"/>
      <c r="F255" s="282"/>
      <c r="G255" s="282"/>
      <c r="H255" s="282"/>
      <c r="I255" s="180">
        <f>SUM(I234:I254)</f>
        <v>719200</v>
      </c>
    </row>
    <row r="256" spans="1:9" ht="18.75">
      <c r="A256" s="287" t="s">
        <v>962</v>
      </c>
      <c r="B256" s="288"/>
      <c r="C256" s="288"/>
      <c r="D256" s="288"/>
      <c r="E256" s="288"/>
      <c r="F256" s="288"/>
      <c r="G256" s="288"/>
      <c r="H256" s="288"/>
      <c r="I256" s="289"/>
    </row>
    <row r="257" spans="1:9" ht="15.75">
      <c r="A257" s="284" t="s">
        <v>2</v>
      </c>
      <c r="B257" s="283" t="s">
        <v>658</v>
      </c>
      <c r="C257" s="283" t="s">
        <v>52</v>
      </c>
      <c r="D257" s="283" t="s">
        <v>53</v>
      </c>
      <c r="E257" s="283" t="s">
        <v>54</v>
      </c>
      <c r="F257" s="283" t="s">
        <v>55</v>
      </c>
      <c r="G257" s="283"/>
      <c r="H257" s="283"/>
      <c r="I257" s="283" t="s">
        <v>56</v>
      </c>
    </row>
    <row r="258" spans="1:9" ht="15.75">
      <c r="A258" s="284"/>
      <c r="B258" s="283"/>
      <c r="C258" s="283"/>
      <c r="D258" s="283"/>
      <c r="E258" s="283"/>
      <c r="F258" s="134" t="s">
        <v>57</v>
      </c>
      <c r="G258" s="134" t="s">
        <v>58</v>
      </c>
      <c r="H258" s="134" t="s">
        <v>59</v>
      </c>
      <c r="I258" s="283"/>
    </row>
    <row r="259" spans="1:9" ht="32.25" customHeight="1">
      <c r="A259" s="177" t="s">
        <v>34</v>
      </c>
      <c r="B259" s="178" t="s">
        <v>1050</v>
      </c>
      <c r="C259" s="179" t="s">
        <v>963</v>
      </c>
      <c r="D259" s="47" t="s">
        <v>367</v>
      </c>
      <c r="E259" s="47">
        <v>4</v>
      </c>
      <c r="F259" s="47">
        <v>12</v>
      </c>
      <c r="G259" s="47">
        <v>1</v>
      </c>
      <c r="H259" s="47">
        <v>13</v>
      </c>
      <c r="I259" s="135">
        <v>0</v>
      </c>
    </row>
    <row r="260" spans="1:9" ht="51" customHeight="1">
      <c r="A260" s="68" t="s">
        <v>35</v>
      </c>
      <c r="B260" s="181" t="s">
        <v>879</v>
      </c>
      <c r="C260" s="136" t="s">
        <v>964</v>
      </c>
      <c r="D260" s="122" t="s">
        <v>367</v>
      </c>
      <c r="E260" s="36">
        <v>2</v>
      </c>
      <c r="F260" s="36">
        <v>12</v>
      </c>
      <c r="G260" s="36">
        <v>1</v>
      </c>
      <c r="H260" s="36">
        <v>13</v>
      </c>
      <c r="I260" s="120">
        <v>0</v>
      </c>
    </row>
    <row r="261" spans="1:9" ht="50.25" customHeight="1">
      <c r="A261" s="219" t="s">
        <v>36</v>
      </c>
      <c r="B261" s="182" t="s">
        <v>880</v>
      </c>
      <c r="C261" s="137" t="s">
        <v>881</v>
      </c>
      <c r="D261" s="122" t="s">
        <v>367</v>
      </c>
      <c r="E261" s="36">
        <v>2</v>
      </c>
      <c r="F261" s="36">
        <v>12</v>
      </c>
      <c r="G261" s="36">
        <v>1</v>
      </c>
      <c r="H261" s="36">
        <v>13</v>
      </c>
      <c r="I261" s="120">
        <v>0</v>
      </c>
    </row>
    <row r="262" spans="1:9" ht="77.25" customHeight="1">
      <c r="A262" s="186" t="s">
        <v>69</v>
      </c>
      <c r="B262" s="147" t="s">
        <v>890</v>
      </c>
      <c r="C262" s="138" t="s">
        <v>710</v>
      </c>
      <c r="D262" s="139" t="s">
        <v>428</v>
      </c>
      <c r="E262" s="53">
        <v>14</v>
      </c>
      <c r="F262" s="53">
        <v>20</v>
      </c>
      <c r="G262" s="53">
        <v>2</v>
      </c>
      <c r="H262" s="53">
        <v>22</v>
      </c>
      <c r="I262" s="121">
        <v>528600</v>
      </c>
    </row>
    <row r="263" spans="1:9" ht="35.25" customHeight="1">
      <c r="A263" s="219" t="s">
        <v>72</v>
      </c>
      <c r="B263" s="148" t="s">
        <v>882</v>
      </c>
      <c r="C263" s="123" t="s">
        <v>883</v>
      </c>
      <c r="D263" s="122" t="s">
        <v>590</v>
      </c>
      <c r="E263" s="36">
        <v>8</v>
      </c>
      <c r="F263" s="36">
        <v>18</v>
      </c>
      <c r="G263" s="36">
        <v>1</v>
      </c>
      <c r="H263" s="36">
        <v>19</v>
      </c>
      <c r="I263" s="120">
        <v>0</v>
      </c>
    </row>
    <row r="264" spans="1:9" ht="48" customHeight="1">
      <c r="A264" s="219" t="s">
        <v>75</v>
      </c>
      <c r="B264" s="149" t="s">
        <v>884</v>
      </c>
      <c r="C264" s="123" t="s">
        <v>965</v>
      </c>
      <c r="D264" s="122" t="s">
        <v>590</v>
      </c>
      <c r="E264" s="36">
        <v>3</v>
      </c>
      <c r="F264" s="36">
        <v>18</v>
      </c>
      <c r="G264" s="36">
        <v>1</v>
      </c>
      <c r="H264" s="36">
        <v>19</v>
      </c>
      <c r="I264" s="120">
        <v>0</v>
      </c>
    </row>
    <row r="265" spans="1:9" ht="47.25">
      <c r="A265" s="219" t="s">
        <v>78</v>
      </c>
      <c r="B265" s="147" t="s">
        <v>885</v>
      </c>
      <c r="C265" s="138" t="s">
        <v>966</v>
      </c>
      <c r="D265" s="139" t="s">
        <v>590</v>
      </c>
      <c r="E265" s="53">
        <v>8</v>
      </c>
      <c r="F265" s="53">
        <v>18</v>
      </c>
      <c r="G265" s="53">
        <v>1</v>
      </c>
      <c r="H265" s="53">
        <v>19</v>
      </c>
      <c r="I265" s="121">
        <v>0</v>
      </c>
    </row>
    <row r="266" spans="1:9" ht="34.5" customHeight="1">
      <c r="A266" s="219" t="s">
        <v>82</v>
      </c>
      <c r="B266" s="152" t="s">
        <v>886</v>
      </c>
      <c r="C266" s="123" t="s">
        <v>972</v>
      </c>
      <c r="D266" s="122" t="s">
        <v>590</v>
      </c>
      <c r="E266" s="36">
        <v>8</v>
      </c>
      <c r="F266" s="36">
        <v>18</v>
      </c>
      <c r="G266" s="36">
        <v>1</v>
      </c>
      <c r="H266" s="36">
        <v>19</v>
      </c>
      <c r="I266" s="120">
        <v>2600</v>
      </c>
    </row>
    <row r="267" spans="1:9" ht="81.75" customHeight="1">
      <c r="A267" s="186" t="s">
        <v>86</v>
      </c>
      <c r="B267" s="127" t="s">
        <v>973</v>
      </c>
      <c r="C267" s="140" t="s">
        <v>1052</v>
      </c>
      <c r="D267" s="139" t="s">
        <v>590</v>
      </c>
      <c r="E267" s="53">
        <v>8</v>
      </c>
      <c r="F267" s="53">
        <v>18</v>
      </c>
      <c r="G267" s="53">
        <v>2</v>
      </c>
      <c r="H267" s="53">
        <v>20</v>
      </c>
      <c r="I267" s="121">
        <v>2600</v>
      </c>
    </row>
    <row r="268" spans="1:9" ht="49.5" customHeight="1">
      <c r="A268" s="186" t="s">
        <v>89</v>
      </c>
      <c r="B268" s="127" t="s">
        <v>1082</v>
      </c>
      <c r="C268" s="140" t="s">
        <v>1083</v>
      </c>
      <c r="D268" s="139" t="s">
        <v>601</v>
      </c>
      <c r="E268" s="53">
        <v>6</v>
      </c>
      <c r="F268" s="53">
        <v>18</v>
      </c>
      <c r="G268" s="53">
        <v>2</v>
      </c>
      <c r="H268" s="53">
        <v>20</v>
      </c>
      <c r="I268" s="121">
        <v>485000</v>
      </c>
    </row>
    <row r="269" spans="1:9" ht="78.75" customHeight="1">
      <c r="A269" s="186" t="s">
        <v>92</v>
      </c>
      <c r="B269" s="127" t="s">
        <v>974</v>
      </c>
      <c r="C269" s="140" t="s">
        <v>887</v>
      </c>
      <c r="D269" s="53" t="s">
        <v>587</v>
      </c>
      <c r="E269" s="53">
        <v>11</v>
      </c>
      <c r="F269" s="53">
        <v>18</v>
      </c>
      <c r="G269" s="53">
        <v>2</v>
      </c>
      <c r="H269" s="53">
        <v>20</v>
      </c>
      <c r="I269" s="121">
        <v>450500</v>
      </c>
    </row>
    <row r="270" spans="1:9" ht="48.75" customHeight="1">
      <c r="A270" s="186" t="s">
        <v>127</v>
      </c>
      <c r="B270" s="127" t="s">
        <v>1084</v>
      </c>
      <c r="C270" s="140" t="s">
        <v>1085</v>
      </c>
      <c r="D270" s="139" t="s">
        <v>967</v>
      </c>
      <c r="E270" s="53">
        <v>6</v>
      </c>
      <c r="F270" s="53">
        <v>18</v>
      </c>
      <c r="G270" s="53">
        <v>2</v>
      </c>
      <c r="H270" s="53">
        <v>20</v>
      </c>
      <c r="I270" s="121">
        <v>336600</v>
      </c>
    </row>
    <row r="271" spans="1:9" ht="63" customHeight="1">
      <c r="A271" s="186" t="s">
        <v>131</v>
      </c>
      <c r="B271" s="127" t="s">
        <v>888</v>
      </c>
      <c r="C271" s="140" t="s">
        <v>1056</v>
      </c>
      <c r="D271" s="139" t="s">
        <v>590</v>
      </c>
      <c r="E271" s="53">
        <v>8</v>
      </c>
      <c r="F271" s="53">
        <v>18</v>
      </c>
      <c r="G271" s="53">
        <v>2</v>
      </c>
      <c r="H271" s="53">
        <v>20</v>
      </c>
      <c r="I271" s="121">
        <v>2600</v>
      </c>
    </row>
    <row r="272" spans="1:9" ht="47.25">
      <c r="A272" s="219" t="s">
        <v>135</v>
      </c>
      <c r="B272" s="153" t="s">
        <v>889</v>
      </c>
      <c r="C272" s="123" t="s">
        <v>1053</v>
      </c>
      <c r="D272" s="122" t="s">
        <v>590</v>
      </c>
      <c r="E272" s="36">
        <v>8</v>
      </c>
      <c r="F272" s="36">
        <v>18</v>
      </c>
      <c r="G272" s="36">
        <v>1</v>
      </c>
      <c r="H272" s="36">
        <v>19</v>
      </c>
      <c r="I272" s="120">
        <v>0</v>
      </c>
    </row>
    <row r="273" spans="1:11" ht="32.25" customHeight="1">
      <c r="A273" s="186" t="s">
        <v>139</v>
      </c>
      <c r="B273" s="147" t="s">
        <v>975</v>
      </c>
      <c r="C273" s="138" t="s">
        <v>976</v>
      </c>
      <c r="D273" s="151" t="s">
        <v>601</v>
      </c>
      <c r="E273" s="53">
        <v>8</v>
      </c>
      <c r="F273" s="53">
        <v>18</v>
      </c>
      <c r="G273" s="53">
        <v>2</v>
      </c>
      <c r="H273" s="53">
        <v>20</v>
      </c>
      <c r="I273" s="121">
        <v>0</v>
      </c>
      <c r="K273" s="229"/>
    </row>
    <row r="274" spans="1:9" ht="78.75">
      <c r="A274" s="186" t="s">
        <v>143</v>
      </c>
      <c r="B274" s="225" t="s">
        <v>890</v>
      </c>
      <c r="C274" s="140" t="s">
        <v>968</v>
      </c>
      <c r="D274" s="141" t="s">
        <v>1049</v>
      </c>
      <c r="E274" s="141">
        <v>12</v>
      </c>
      <c r="F274" s="141">
        <v>18</v>
      </c>
      <c r="G274" s="141">
        <v>2</v>
      </c>
      <c r="H274" s="141">
        <v>20</v>
      </c>
      <c r="I274" s="142">
        <v>288000</v>
      </c>
    </row>
    <row r="275" spans="1:9" ht="31.5">
      <c r="A275" s="219" t="s">
        <v>147</v>
      </c>
      <c r="B275" s="148" t="s">
        <v>891</v>
      </c>
      <c r="C275" s="42" t="s">
        <v>892</v>
      </c>
      <c r="D275" s="36" t="s">
        <v>444</v>
      </c>
      <c r="E275" s="36">
        <v>8</v>
      </c>
      <c r="F275" s="36">
        <v>18</v>
      </c>
      <c r="G275" s="36">
        <v>2</v>
      </c>
      <c r="H275" s="36">
        <v>20</v>
      </c>
      <c r="I275" s="120">
        <v>2600</v>
      </c>
    </row>
    <row r="276" spans="1:9" ht="63">
      <c r="A276" s="186" t="s">
        <v>151</v>
      </c>
      <c r="B276" s="150" t="s">
        <v>893</v>
      </c>
      <c r="C276" s="143" t="s">
        <v>1055</v>
      </c>
      <c r="D276" s="53" t="s">
        <v>590</v>
      </c>
      <c r="E276" s="53">
        <v>8</v>
      </c>
      <c r="F276" s="53">
        <v>17</v>
      </c>
      <c r="G276" s="53">
        <v>3</v>
      </c>
      <c r="H276" s="53">
        <v>0</v>
      </c>
      <c r="I276" s="121">
        <v>0</v>
      </c>
    </row>
    <row r="277" spans="1:9" ht="33.75" customHeight="1">
      <c r="A277" s="219" t="s">
        <v>155</v>
      </c>
      <c r="B277" s="148" t="s">
        <v>599</v>
      </c>
      <c r="C277" s="42" t="s">
        <v>969</v>
      </c>
      <c r="D277" s="36" t="s">
        <v>590</v>
      </c>
      <c r="E277" s="36">
        <v>8</v>
      </c>
      <c r="F277" s="36">
        <v>18</v>
      </c>
      <c r="G277" s="36">
        <v>2</v>
      </c>
      <c r="H277" s="36">
        <v>20</v>
      </c>
      <c r="I277" s="120">
        <v>2600</v>
      </c>
    </row>
    <row r="278" spans="1:9" ht="48.75" customHeight="1">
      <c r="A278" s="186" t="s">
        <v>159</v>
      </c>
      <c r="B278" s="127" t="s">
        <v>1086</v>
      </c>
      <c r="C278" s="140" t="s">
        <v>1087</v>
      </c>
      <c r="D278" s="139" t="s">
        <v>444</v>
      </c>
      <c r="E278" s="53">
        <v>6</v>
      </c>
      <c r="F278" s="53">
        <v>18</v>
      </c>
      <c r="G278" s="53">
        <v>2</v>
      </c>
      <c r="H278" s="53">
        <v>20</v>
      </c>
      <c r="I278" s="121">
        <v>0</v>
      </c>
    </row>
    <row r="279" spans="1:9" ht="47.25">
      <c r="A279" s="186" t="s">
        <v>161</v>
      </c>
      <c r="B279" s="127" t="s">
        <v>1088</v>
      </c>
      <c r="C279" s="140" t="s">
        <v>1089</v>
      </c>
      <c r="D279" s="139" t="s">
        <v>604</v>
      </c>
      <c r="E279" s="53">
        <v>6</v>
      </c>
      <c r="F279" s="53">
        <v>18</v>
      </c>
      <c r="G279" s="53">
        <v>2</v>
      </c>
      <c r="H279" s="53">
        <v>20</v>
      </c>
      <c r="I279" s="121">
        <v>246000</v>
      </c>
    </row>
    <row r="280" spans="1:9" ht="46.5" customHeight="1">
      <c r="A280" s="68" t="s">
        <v>234</v>
      </c>
      <c r="B280" s="148" t="s">
        <v>977</v>
      </c>
      <c r="C280" s="42" t="s">
        <v>970</v>
      </c>
      <c r="D280" s="36" t="s">
        <v>971</v>
      </c>
      <c r="E280" s="36">
        <v>9</v>
      </c>
      <c r="F280" s="36">
        <v>16</v>
      </c>
      <c r="G280" s="36">
        <v>2</v>
      </c>
      <c r="H280" s="36">
        <v>18</v>
      </c>
      <c r="I280" s="120">
        <v>26520</v>
      </c>
    </row>
    <row r="281" spans="1:9" ht="15.75">
      <c r="A281" s="282" t="s">
        <v>95</v>
      </c>
      <c r="B281" s="282"/>
      <c r="C281" s="282"/>
      <c r="D281" s="282"/>
      <c r="E281" s="282"/>
      <c r="F281" s="282"/>
      <c r="G281" s="282"/>
      <c r="H281" s="282"/>
      <c r="I281" s="144">
        <f>SUM(I259:I280)</f>
        <v>2374220</v>
      </c>
    </row>
    <row r="282" spans="1:9" ht="18.75" customHeight="1">
      <c r="A282" s="262" t="s">
        <v>618</v>
      </c>
      <c r="B282" s="262"/>
      <c r="C282" s="262"/>
      <c r="D282" s="262"/>
      <c r="E282" s="262"/>
      <c r="F282" s="262"/>
      <c r="G282" s="262"/>
      <c r="H282" s="262"/>
      <c r="I282" s="224">
        <f>SUM(I281+I255+I230+I207+I164+I159+I131+I117+I56+I44+I15)</f>
        <v>10175900</v>
      </c>
    </row>
    <row r="285" spans="2:6" ht="16.5">
      <c r="B285" s="291" t="s">
        <v>619</v>
      </c>
      <c r="C285" s="291"/>
      <c r="D285" s="291"/>
      <c r="E285" s="292" t="s">
        <v>1092</v>
      </c>
      <c r="F285" s="292"/>
    </row>
    <row r="286" spans="2:6" ht="16.5">
      <c r="B286" s="291" t="s">
        <v>621</v>
      </c>
      <c r="C286" s="291"/>
      <c r="D286" s="291"/>
      <c r="E286" s="293" t="s">
        <v>1093</v>
      </c>
      <c r="F286" s="292"/>
    </row>
    <row r="287" spans="2:6" ht="16.5">
      <c r="B287" s="291" t="s">
        <v>625</v>
      </c>
      <c r="C287" s="291"/>
      <c r="D287" s="291"/>
      <c r="E287" s="292" t="s">
        <v>1094</v>
      </c>
      <c r="F287" s="292"/>
    </row>
    <row r="288" spans="2:6" ht="16.5">
      <c r="B288" s="291" t="s">
        <v>627</v>
      </c>
      <c r="C288" s="291"/>
      <c r="D288" s="291"/>
      <c r="E288" s="292" t="s">
        <v>1095</v>
      </c>
      <c r="F288" s="292"/>
    </row>
    <row r="289" spans="2:6" ht="16.5">
      <c r="B289" s="291" t="s">
        <v>629</v>
      </c>
      <c r="C289" s="291"/>
      <c r="D289" s="291"/>
      <c r="E289" s="292" t="s">
        <v>1096</v>
      </c>
      <c r="F289" s="292"/>
    </row>
    <row r="290" spans="2:6" ht="16.5">
      <c r="B290" s="291" t="s">
        <v>631</v>
      </c>
      <c r="C290" s="291"/>
      <c r="D290" s="291"/>
      <c r="E290" s="292" t="s">
        <v>1097</v>
      </c>
      <c r="F290" s="292"/>
    </row>
    <row r="291" spans="2:6" ht="16.5">
      <c r="B291" s="185" t="s">
        <v>1019</v>
      </c>
      <c r="C291" s="185"/>
      <c r="D291" s="185"/>
      <c r="E291" s="292" t="s">
        <v>1020</v>
      </c>
      <c r="F291" s="292"/>
    </row>
    <row r="292" spans="2:6" ht="16.5">
      <c r="B292" s="291" t="s">
        <v>633</v>
      </c>
      <c r="C292" s="291"/>
      <c r="D292" s="291"/>
      <c r="E292" s="292" t="s">
        <v>1098</v>
      </c>
      <c r="F292" s="292"/>
    </row>
    <row r="293" spans="2:6" ht="16.5">
      <c r="B293" s="291" t="s">
        <v>636</v>
      </c>
      <c r="C293" s="291"/>
      <c r="D293" s="291"/>
      <c r="E293" s="292" t="s">
        <v>1099</v>
      </c>
      <c r="F293" s="292"/>
    </row>
    <row r="294" spans="2:6" ht="16.5">
      <c r="B294" s="291" t="s">
        <v>1021</v>
      </c>
      <c r="C294" s="291"/>
      <c r="D294" s="291"/>
      <c r="E294" s="292" t="s">
        <v>1100</v>
      </c>
      <c r="F294" s="292"/>
    </row>
    <row r="295" spans="2:6" ht="16.5">
      <c r="B295" s="296" t="s">
        <v>638</v>
      </c>
      <c r="C295" s="296"/>
      <c r="D295" s="296"/>
      <c r="E295" s="297" t="s">
        <v>1091</v>
      </c>
      <c r="F295" s="297"/>
    </row>
    <row r="296" spans="2:6" ht="16.5">
      <c r="B296" s="298" t="s">
        <v>618</v>
      </c>
      <c r="C296" s="298"/>
      <c r="D296" s="298"/>
      <c r="E296" s="297" t="s">
        <v>1101</v>
      </c>
      <c r="F296" s="297"/>
    </row>
    <row r="299" spans="2:8" ht="21">
      <c r="B299" s="286" t="s">
        <v>641</v>
      </c>
      <c r="C299" s="286"/>
      <c r="D299" s="286"/>
      <c r="E299" s="286"/>
      <c r="F299" s="286"/>
      <c r="G299" s="157"/>
      <c r="H299" s="167" t="s">
        <v>642</v>
      </c>
    </row>
    <row r="300" spans="2:8" ht="21">
      <c r="B300" s="158" t="s">
        <v>643</v>
      </c>
      <c r="C300" s="157"/>
      <c r="D300" s="157"/>
      <c r="E300" s="157"/>
      <c r="F300" s="157"/>
      <c r="G300" s="157"/>
      <c r="H300" s="158" t="s">
        <v>644</v>
      </c>
    </row>
    <row r="301" spans="2:8" ht="28.5" customHeight="1">
      <c r="B301" s="299" t="s">
        <v>984</v>
      </c>
      <c r="C301" s="299"/>
      <c r="D301" s="299"/>
      <c r="E301" s="299"/>
      <c r="F301" s="299"/>
      <c r="G301" s="299"/>
      <c r="H301" s="159" t="s">
        <v>1078</v>
      </c>
    </row>
    <row r="302" spans="2:8" ht="25.5" customHeight="1">
      <c r="B302" s="278" t="s">
        <v>983</v>
      </c>
      <c r="C302" s="278"/>
      <c r="D302" s="278"/>
      <c r="E302" s="278"/>
      <c r="F302" s="278"/>
      <c r="G302" s="160"/>
      <c r="H302" s="168"/>
    </row>
    <row r="303" spans="2:8" ht="24.75" customHeight="1">
      <c r="B303" s="278" t="s">
        <v>1102</v>
      </c>
      <c r="C303" s="278"/>
      <c r="D303" s="278"/>
      <c r="E303" s="278"/>
      <c r="F303" s="278"/>
      <c r="G303" s="160"/>
      <c r="H303" s="157"/>
    </row>
    <row r="304" spans="2:8" ht="21">
      <c r="B304" s="158" t="s">
        <v>650</v>
      </c>
      <c r="C304" s="157"/>
      <c r="D304" s="157"/>
      <c r="E304" s="157"/>
      <c r="F304" s="157"/>
      <c r="G304" s="157"/>
      <c r="H304" s="157"/>
    </row>
    <row r="305" spans="2:8" ht="28.5" customHeight="1">
      <c r="B305" s="161" t="s">
        <v>985</v>
      </c>
      <c r="C305" s="157"/>
      <c r="D305" s="157"/>
      <c r="E305" s="157"/>
      <c r="F305" s="157"/>
      <c r="G305" s="157"/>
      <c r="H305" s="157"/>
    </row>
    <row r="306" spans="2:8" ht="21">
      <c r="B306" s="158" t="s">
        <v>652</v>
      </c>
      <c r="C306" s="157"/>
      <c r="D306" s="157"/>
      <c r="E306" s="157"/>
      <c r="F306" s="157"/>
      <c r="G306" s="157"/>
      <c r="H306" s="157"/>
    </row>
    <row r="307" spans="2:8" ht="25.5" customHeight="1">
      <c r="B307" s="161" t="s">
        <v>1018</v>
      </c>
      <c r="C307" s="157"/>
      <c r="D307" s="162"/>
      <c r="E307" s="162"/>
      <c r="F307" s="162"/>
      <c r="G307" s="157"/>
      <c r="H307" s="157"/>
    </row>
    <row r="308" spans="2:8" ht="21">
      <c r="B308" s="163" t="s">
        <v>1051</v>
      </c>
      <c r="C308" s="163"/>
      <c r="D308" s="163"/>
      <c r="E308" s="157"/>
      <c r="F308" s="157"/>
      <c r="G308" s="157"/>
      <c r="H308" s="157"/>
    </row>
    <row r="309" spans="2:8" ht="20.25">
      <c r="B309" s="164" t="s">
        <v>1060</v>
      </c>
      <c r="C309" s="169"/>
      <c r="D309" s="163"/>
      <c r="E309" s="163"/>
      <c r="F309" s="163"/>
      <c r="G309" s="163"/>
      <c r="H309" s="163"/>
    </row>
    <row r="311" spans="2:5" ht="20.25">
      <c r="B311" s="165" t="s">
        <v>1079</v>
      </c>
      <c r="D311" s="164"/>
      <c r="E311" s="163"/>
    </row>
    <row r="312" spans="4:5" ht="20.25">
      <c r="D312" s="164"/>
      <c r="E312" s="169"/>
    </row>
    <row r="315" spans="2:10" ht="18.75">
      <c r="B315" s="294" t="s">
        <v>654</v>
      </c>
      <c r="C315" s="294"/>
      <c r="D315" s="294"/>
      <c r="E315" s="294"/>
      <c r="F315" s="294"/>
      <c r="G315" s="294"/>
      <c r="H315" s="294"/>
      <c r="I315" s="294"/>
      <c r="J315" s="294"/>
    </row>
    <row r="316" spans="2:10" ht="15.75">
      <c r="B316" s="116"/>
      <c r="C316" s="28"/>
      <c r="H316" s="23"/>
      <c r="I316" s="23"/>
      <c r="J316" s="23"/>
    </row>
    <row r="317" spans="2:10" ht="18.75">
      <c r="B317" s="295" t="s">
        <v>655</v>
      </c>
      <c r="C317" s="295"/>
      <c r="D317" s="295"/>
      <c r="E317" s="295"/>
      <c r="F317" s="295"/>
      <c r="G317" s="295"/>
      <c r="H317" s="295"/>
      <c r="I317" s="295"/>
      <c r="J317" s="295"/>
    </row>
    <row r="354" spans="2:9" ht="16.5">
      <c r="B354" s="119"/>
      <c r="C354" s="119"/>
      <c r="D354" s="119"/>
      <c r="E354" s="119"/>
      <c r="F354" s="119"/>
      <c r="G354" s="119"/>
      <c r="H354" s="119"/>
      <c r="I354" s="119"/>
    </row>
    <row r="355" spans="2:9" ht="16.5">
      <c r="B355" s="118"/>
      <c r="C355" s="118"/>
      <c r="D355" s="118"/>
      <c r="E355" s="118"/>
      <c r="F355" s="118"/>
      <c r="G355" s="118"/>
      <c r="H355" s="118"/>
      <c r="I355" s="118"/>
    </row>
    <row r="356" spans="2:9" ht="16.5">
      <c r="B356" s="114"/>
      <c r="C356" s="114"/>
      <c r="D356" s="114"/>
      <c r="E356" s="114"/>
      <c r="F356" s="114"/>
      <c r="G356" s="114"/>
      <c r="H356" s="114"/>
      <c r="I356" s="114"/>
    </row>
    <row r="357" spans="2:8" ht="16.5">
      <c r="B357" s="114"/>
      <c r="C357" s="114"/>
      <c r="D357" s="114"/>
      <c r="E357" s="114"/>
      <c r="F357" s="114"/>
      <c r="G357" s="114"/>
      <c r="H357" s="114"/>
    </row>
    <row r="358" spans="2:8" ht="16.5">
      <c r="B358" s="114"/>
      <c r="C358" s="114"/>
      <c r="D358" s="114"/>
      <c r="E358" s="114"/>
      <c r="F358" s="114"/>
      <c r="G358" s="114"/>
      <c r="H358" s="114"/>
    </row>
    <row r="359" spans="2:8" ht="15.75">
      <c r="B359" s="28"/>
      <c r="C359" s="28"/>
      <c r="D359" s="28"/>
      <c r="E359" s="28"/>
      <c r="F359" s="28"/>
      <c r="G359" s="28"/>
      <c r="H359" s="28"/>
    </row>
    <row r="360" spans="2:8" ht="21">
      <c r="B360" s="286" t="s">
        <v>641</v>
      </c>
      <c r="C360" s="286"/>
      <c r="D360" s="286"/>
      <c r="E360" s="286"/>
      <c r="F360" s="286"/>
      <c r="G360" s="157"/>
      <c r="H360" s="167" t="s">
        <v>642</v>
      </c>
    </row>
    <row r="361" spans="2:8" ht="21">
      <c r="B361" s="158" t="s">
        <v>643</v>
      </c>
      <c r="C361" s="157"/>
      <c r="D361" s="157"/>
      <c r="E361" s="157"/>
      <c r="F361" s="157"/>
      <c r="G361" s="157"/>
      <c r="H361" s="158" t="s">
        <v>644</v>
      </c>
    </row>
    <row r="362" spans="2:8" ht="20.25">
      <c r="B362" s="299" t="s">
        <v>984</v>
      </c>
      <c r="C362" s="299"/>
      <c r="D362" s="299"/>
      <c r="E362" s="299"/>
      <c r="F362" s="299"/>
      <c r="G362" s="299"/>
      <c r="H362" s="159" t="s">
        <v>986</v>
      </c>
    </row>
    <row r="363" spans="2:8" ht="21">
      <c r="B363" s="278" t="s">
        <v>983</v>
      </c>
      <c r="C363" s="278"/>
      <c r="D363" s="278"/>
      <c r="E363" s="278"/>
      <c r="F363" s="278"/>
      <c r="G363" s="160"/>
      <c r="H363" s="168"/>
    </row>
    <row r="364" spans="2:8" ht="21">
      <c r="B364" s="278" t="s">
        <v>982</v>
      </c>
      <c r="C364" s="278"/>
      <c r="D364" s="278"/>
      <c r="E364" s="278"/>
      <c r="F364" s="278"/>
      <c r="G364" s="160"/>
      <c r="H364" s="157"/>
    </row>
    <row r="365" spans="2:8" ht="21">
      <c r="B365" s="158" t="s">
        <v>650</v>
      </c>
      <c r="C365" s="157"/>
      <c r="D365" s="157"/>
      <c r="E365" s="157"/>
      <c r="F365" s="157"/>
      <c r="G365" s="157"/>
      <c r="H365" s="157"/>
    </row>
    <row r="366" spans="2:8" ht="21">
      <c r="B366" s="161" t="s">
        <v>985</v>
      </c>
      <c r="C366" s="157"/>
      <c r="D366" s="157"/>
      <c r="E366" s="157"/>
      <c r="F366" s="157"/>
      <c r="G366" s="157"/>
      <c r="H366" s="157"/>
    </row>
    <row r="367" spans="2:8" ht="21">
      <c r="B367" s="158" t="s">
        <v>652</v>
      </c>
      <c r="C367" s="157"/>
      <c r="D367" s="157"/>
      <c r="E367" s="157"/>
      <c r="F367" s="157"/>
      <c r="G367" s="157"/>
      <c r="H367" s="157"/>
    </row>
    <row r="368" spans="2:8" ht="21">
      <c r="B368" s="161" t="s">
        <v>1018</v>
      </c>
      <c r="C368" s="157"/>
      <c r="D368" s="162"/>
      <c r="E368" s="162"/>
      <c r="F368" s="162"/>
      <c r="G368" s="157"/>
      <c r="H368" s="157"/>
    </row>
    <row r="369" spans="2:8" ht="21">
      <c r="B369" s="163" t="s">
        <v>1051</v>
      </c>
      <c r="C369" s="163"/>
      <c r="D369" s="163"/>
      <c r="E369" s="157"/>
      <c r="F369" s="157"/>
      <c r="G369" s="157"/>
      <c r="H369" s="157"/>
    </row>
    <row r="370" spans="2:8" ht="20.25">
      <c r="B370" s="164" t="s">
        <v>1060</v>
      </c>
      <c r="C370" s="169"/>
      <c r="D370" s="163"/>
      <c r="E370" s="163"/>
      <c r="F370" s="163"/>
      <c r="G370" s="163"/>
      <c r="H370" s="163"/>
    </row>
    <row r="372" spans="2:5" ht="20.25">
      <c r="B372" s="165" t="s">
        <v>1059</v>
      </c>
      <c r="D372" s="164" t="s">
        <v>1054</v>
      </c>
      <c r="E372" s="163"/>
    </row>
    <row r="373" spans="4:5" ht="20.25">
      <c r="D373" s="164" t="s">
        <v>987</v>
      </c>
      <c r="E373" s="169">
        <v>341450</v>
      </c>
    </row>
    <row r="374" spans="4:5" ht="20.25">
      <c r="D374" s="164" t="s">
        <v>989</v>
      </c>
      <c r="E374" s="169">
        <v>24800</v>
      </c>
    </row>
    <row r="375" spans="4:5" ht="20.25">
      <c r="D375" s="165" t="s">
        <v>23</v>
      </c>
      <c r="E375" s="171">
        <v>449750</v>
      </c>
    </row>
    <row r="376" spans="2:3" ht="20.25">
      <c r="B376" s="165" t="s">
        <v>988</v>
      </c>
      <c r="C376" s="166"/>
    </row>
    <row r="379" spans="2:10" ht="18.75">
      <c r="B379" s="294" t="s">
        <v>654</v>
      </c>
      <c r="C379" s="294"/>
      <c r="D379" s="294"/>
      <c r="E379" s="294"/>
      <c r="F379" s="294"/>
      <c r="G379" s="294"/>
      <c r="H379" s="294"/>
      <c r="I379" s="294"/>
      <c r="J379" s="294"/>
    </row>
    <row r="380" spans="2:10" ht="15.75">
      <c r="B380" s="116"/>
      <c r="C380" s="28"/>
      <c r="H380" s="23"/>
      <c r="I380" s="23"/>
      <c r="J380" s="23"/>
    </row>
    <row r="381" spans="2:10" ht="18.75">
      <c r="B381" s="295" t="s">
        <v>655</v>
      </c>
      <c r="C381" s="295"/>
      <c r="D381" s="295"/>
      <c r="E381" s="295"/>
      <c r="F381" s="295"/>
      <c r="G381" s="295"/>
      <c r="H381" s="295"/>
      <c r="I381" s="295"/>
      <c r="J381" s="295"/>
    </row>
  </sheetData>
  <sheetProtection selectLockedCells="1" selectUnlockedCells="1"/>
  <mergeCells count="137">
    <mergeCell ref="B360:F360"/>
    <mergeCell ref="B362:G362"/>
    <mergeCell ref="B363:F363"/>
    <mergeCell ref="B364:F364"/>
    <mergeCell ref="B379:J379"/>
    <mergeCell ref="B381:J381"/>
    <mergeCell ref="B315:J315"/>
    <mergeCell ref="B317:J317"/>
    <mergeCell ref="B294:D294"/>
    <mergeCell ref="E294:F294"/>
    <mergeCell ref="B295:D295"/>
    <mergeCell ref="E295:F295"/>
    <mergeCell ref="B296:D296"/>
    <mergeCell ref="E296:F296"/>
    <mergeCell ref="B303:F303"/>
    <mergeCell ref="B301:G301"/>
    <mergeCell ref="B290:D290"/>
    <mergeCell ref="E290:F290"/>
    <mergeCell ref="B292:D292"/>
    <mergeCell ref="E292:F292"/>
    <mergeCell ref="B293:D293"/>
    <mergeCell ref="E293:F293"/>
    <mergeCell ref="E291:F291"/>
    <mergeCell ref="B287:D287"/>
    <mergeCell ref="E287:F287"/>
    <mergeCell ref="B288:D288"/>
    <mergeCell ref="E288:F288"/>
    <mergeCell ref="B289:D289"/>
    <mergeCell ref="E289:F289"/>
    <mergeCell ref="B209:B210"/>
    <mergeCell ref="B285:D285"/>
    <mergeCell ref="E285:F285"/>
    <mergeCell ref="B286:D286"/>
    <mergeCell ref="E286:F286"/>
    <mergeCell ref="A255:H255"/>
    <mergeCell ref="A281:H281"/>
    <mergeCell ref="A282:H282"/>
    <mergeCell ref="A256:I256"/>
    <mergeCell ref="I257:I258"/>
    <mergeCell ref="A230:H230"/>
    <mergeCell ref="F161:H161"/>
    <mergeCell ref="A257:A258"/>
    <mergeCell ref="B257:B258"/>
    <mergeCell ref="C257:C258"/>
    <mergeCell ref="D257:D258"/>
    <mergeCell ref="E257:E258"/>
    <mergeCell ref="F257:H257"/>
    <mergeCell ref="A208:I208"/>
    <mergeCell ref="A209:A210"/>
    <mergeCell ref="A161:A162"/>
    <mergeCell ref="A159:H159"/>
    <mergeCell ref="A164:H164"/>
    <mergeCell ref="A207:H207"/>
    <mergeCell ref="F232:H232"/>
    <mergeCell ref="I232:I233"/>
    <mergeCell ref="B232:B233"/>
    <mergeCell ref="C232:C233"/>
    <mergeCell ref="D232:D233"/>
    <mergeCell ref="E232:E233"/>
    <mergeCell ref="A133:A134"/>
    <mergeCell ref="B133:B134"/>
    <mergeCell ref="C209:C210"/>
    <mergeCell ref="A232:A233"/>
    <mergeCell ref="I209:I210"/>
    <mergeCell ref="A231:I231"/>
    <mergeCell ref="I166:I167"/>
    <mergeCell ref="B160:I160"/>
    <mergeCell ref="I161:I162"/>
    <mergeCell ref="A168:I168"/>
    <mergeCell ref="A166:A167"/>
    <mergeCell ref="B166:B167"/>
    <mergeCell ref="C166:C167"/>
    <mergeCell ref="I133:I134"/>
    <mergeCell ref="C133:C134"/>
    <mergeCell ref="D133:D134"/>
    <mergeCell ref="E133:E134"/>
    <mergeCell ref="F133:H133"/>
    <mergeCell ref="B161:B162"/>
    <mergeCell ref="C161:C162"/>
    <mergeCell ref="B46:B47"/>
    <mergeCell ref="C46:C47"/>
    <mergeCell ref="D46:D47"/>
    <mergeCell ref="E46:E47"/>
    <mergeCell ref="B299:F299"/>
    <mergeCell ref="F46:H46"/>
    <mergeCell ref="A131:H131"/>
    <mergeCell ref="D161:D162"/>
    <mergeCell ref="E161:E162"/>
    <mergeCell ref="A119:A120"/>
    <mergeCell ref="B3:I3"/>
    <mergeCell ref="A4:A5"/>
    <mergeCell ref="B4:B5"/>
    <mergeCell ref="C4:C5"/>
    <mergeCell ref="D4:D5"/>
    <mergeCell ref="E4:E5"/>
    <mergeCell ref="F4:H4"/>
    <mergeCell ref="I4:I5"/>
    <mergeCell ref="B119:B120"/>
    <mergeCell ref="C119:C120"/>
    <mergeCell ref="D119:D120"/>
    <mergeCell ref="I58:I59"/>
    <mergeCell ref="D209:D210"/>
    <mergeCell ref="E209:E210"/>
    <mergeCell ref="F209:H209"/>
    <mergeCell ref="E119:E120"/>
    <mergeCell ref="F119:H119"/>
    <mergeCell ref="A186:H186"/>
    <mergeCell ref="I46:I47"/>
    <mergeCell ref="D17:D18"/>
    <mergeCell ref="A58:A59"/>
    <mergeCell ref="B58:B59"/>
    <mergeCell ref="C58:C59"/>
    <mergeCell ref="D58:D59"/>
    <mergeCell ref="E58:E59"/>
    <mergeCell ref="F58:H58"/>
    <mergeCell ref="I17:I18"/>
    <mergeCell ref="A46:A47"/>
    <mergeCell ref="A57:I57"/>
    <mergeCell ref="A118:I118"/>
    <mergeCell ref="E166:E167"/>
    <mergeCell ref="D166:D167"/>
    <mergeCell ref="F166:H166"/>
    <mergeCell ref="B15:H15"/>
    <mergeCell ref="B56:H56"/>
    <mergeCell ref="A117:H117"/>
    <mergeCell ref="A16:I16"/>
    <mergeCell ref="A132:I132"/>
    <mergeCell ref="E17:E18"/>
    <mergeCell ref="F17:H17"/>
    <mergeCell ref="B302:F302"/>
    <mergeCell ref="A17:A18"/>
    <mergeCell ref="B17:B18"/>
    <mergeCell ref="C17:C18"/>
    <mergeCell ref="A165:I165"/>
    <mergeCell ref="I119:I120"/>
    <mergeCell ref="A44:H44"/>
    <mergeCell ref="A45:I4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2020-05-28T10:54:14Z</cp:lastPrinted>
  <dcterms:modified xsi:type="dcterms:W3CDTF">2020-06-25T13:03:53Z</dcterms:modified>
  <cp:category/>
  <cp:version/>
  <cp:contentType/>
  <cp:contentStatus/>
</cp:coreProperties>
</file>